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100" yWindow="-90" windowWidth="16380" windowHeight="8190" tabRatio="500" firstSheet="1" activeTab="4"/>
  </bookViews>
  <sheets>
    <sheet name="IN BIANCO completa NON usare" sheetId="1" r:id="rId1"/>
    <sheet name="DIC 18" sheetId="2" r:id="rId2"/>
    <sheet name="INV 2018 -19  " sheetId="3" r:id="rId3"/>
    <sheet name="GENNAIO 2019" sheetId="4" r:id="rId4"/>
    <sheet name="FEB 19" sheetId="5" r:id="rId5"/>
    <sheet name="MAR 19" sheetId="6" r:id="rId6"/>
    <sheet name="APR 19" sheetId="7" r:id="rId7"/>
    <sheet name="MAG 19" sheetId="8" r:id="rId8"/>
    <sheet name="GIU 19" sheetId="9" r:id="rId9"/>
    <sheet name="LUG 19" sheetId="10" r:id="rId10"/>
    <sheet name="EST 19  BIANCO da usare_1 (2)" sheetId="11" r:id="rId11"/>
    <sheet name="SET 19" sheetId="12" r:id="rId12"/>
    <sheet name="OTT 19" sheetId="13" r:id="rId13"/>
    <sheet name="IN BIANCO  da usare 11" sheetId="14" r:id="rId14"/>
    <sheet name="IN BIANCO  da usare" sheetId="15" r:id="rId15"/>
    <sheet name="EST 19  BIANCO da usare_1" sheetId="16" r:id="rId16"/>
  </sheets>
  <definedNames>
    <definedName name="_xlnm.Print_Area" localSheetId="6">'APR 19'!$A$1:$AK$222</definedName>
    <definedName name="_xlnm.Print_Area" localSheetId="1">'DIC 18'!$A$1:$AK$278</definedName>
    <definedName name="_xlnm.Print_Area" localSheetId="15">'EST 19  BIANCO da usare_1'!$A$1:$AI$23</definedName>
    <definedName name="_xlnm.Print_Area" localSheetId="10">'EST 19  BIANCO da usare_1 (2)'!$A$1:$AI$23</definedName>
    <definedName name="_xlnm.Print_Area" localSheetId="4">'FEB 19'!$A$1:$AK$226</definedName>
    <definedName name="_xlnm.Print_Area" localSheetId="3">'GENNAIO 2019'!$A$1:$AK$228</definedName>
    <definedName name="_xlnm.Print_Area" localSheetId="8">'GIU 19'!$A$1:$AK$213</definedName>
    <definedName name="_xlnm.Print_Area" localSheetId="14">'IN BIANCO  da usare'!$A$1:$AK$213</definedName>
    <definedName name="_xlnm.Print_Area" localSheetId="13">'IN BIANCO  da usare 11'!$A$1:$AK$213</definedName>
    <definedName name="_xlnm.Print_Area" localSheetId="0">'IN BIANCO completa NON usare'!$A$1:$AK$681</definedName>
    <definedName name="_xlnm.Print_Area" localSheetId="2">'INV 2018 -19  '!$A$1:$AI$23</definedName>
    <definedName name="_xlnm.Print_Area" localSheetId="9">'LUG 19'!$A$1:$AK$213</definedName>
    <definedName name="_xlnm.Print_Area" localSheetId="7">'MAG 19'!$A$1:$AK$213</definedName>
    <definedName name="_xlnm.Print_Area" localSheetId="5">'MAR 19'!$A$1:$AK$239</definedName>
    <definedName name="_xlnm.Print_Area" localSheetId="12">'OTT 19'!$A$1:$AK$213</definedName>
    <definedName name="_xlnm.Print_Area" localSheetId="11">'SET 19'!$A$1:$AK$213</definedName>
    <definedName name="Print_Area_0" localSheetId="6">'APR 19'!$A$1:$AK$222</definedName>
    <definedName name="Print_Area_0" localSheetId="1">'DIC 18'!$A$1:$AK$278</definedName>
    <definedName name="Print_Area_0" localSheetId="15">'EST 19  BIANCO da usare_1'!$A$1:$AI$23</definedName>
    <definedName name="Print_Area_0" localSheetId="10">'EST 19  BIANCO da usare_1 (2)'!$A$1:$AI$23</definedName>
    <definedName name="Print_Area_0" localSheetId="4">'FEB 19'!$A$1:$AK$226</definedName>
    <definedName name="Print_Area_0" localSheetId="3">'GENNAIO 2019'!$A$1:$AK$228</definedName>
    <definedName name="Print_Area_0" localSheetId="8">'GIU 19'!$A$1:$AK$213</definedName>
    <definedName name="Print_Area_0" localSheetId="14">'IN BIANCO  da usare'!$A$1:$AK$213</definedName>
    <definedName name="Print_Area_0" localSheetId="13">'IN BIANCO  da usare 11'!$A$1:$AK$213</definedName>
    <definedName name="Print_Area_0" localSheetId="0">'IN BIANCO completa NON usare'!$A$1:$AK$681</definedName>
    <definedName name="Print_Area_0" localSheetId="2">'INV 2018 -19  '!$A$1:$AI$23</definedName>
    <definedName name="Print_Area_0" localSheetId="9">'LUG 19'!$A$1:$AK$213</definedName>
    <definedName name="Print_Area_0" localSheetId="7">'MAG 19'!$A$1:$AK$213</definedName>
    <definedName name="Print_Area_0" localSheetId="5">'MAR 19'!$A$1:$AK$239</definedName>
    <definedName name="Print_Area_0" localSheetId="12">'OTT 19'!$A$1:$AK$213</definedName>
    <definedName name="Print_Area_0" localSheetId="11">'SET 19'!$A$1:$AK$213</definedName>
    <definedName name="Print_Area_0_0" localSheetId="6">'APR 19'!$A$1:$AK$222</definedName>
    <definedName name="Print_Area_0_0" localSheetId="1">'DIC 18'!$A$1:$AK$278</definedName>
    <definedName name="Print_Area_0_0" localSheetId="15">'EST 19  BIANCO da usare_1'!$A$1:$AI$23</definedName>
    <definedName name="Print_Area_0_0" localSheetId="10">'EST 19  BIANCO da usare_1 (2)'!$A$1:$AI$23</definedName>
    <definedName name="Print_Area_0_0" localSheetId="4">'FEB 19'!$A$1:$AK$226</definedName>
    <definedName name="Print_Area_0_0" localSheetId="3">'GENNAIO 2019'!$A$1:$AK$228</definedName>
    <definedName name="Print_Area_0_0" localSheetId="8">'GIU 19'!$A$1:$AK$213</definedName>
    <definedName name="Print_Area_0_0" localSheetId="14">'IN BIANCO  da usare'!$A$1:$AK$213</definedName>
    <definedName name="Print_Area_0_0" localSheetId="13">'IN BIANCO  da usare 11'!$A$1:$AK$213</definedName>
    <definedName name="Print_Area_0_0" localSheetId="0">'IN BIANCO completa NON usare'!$A$1:$AK$681</definedName>
    <definedName name="Print_Area_0_0" localSheetId="2">'INV 2018 -19  '!$A$1:$AI$23</definedName>
    <definedName name="Print_Area_0_0" localSheetId="9">'LUG 19'!$A$1:$AK$213</definedName>
    <definedName name="Print_Area_0_0" localSheetId="7">'MAG 19'!$A$1:$AK$213</definedName>
    <definedName name="Print_Area_0_0" localSheetId="5">'MAR 19'!$A$1:$AK$239</definedName>
    <definedName name="Print_Area_0_0" localSheetId="12">'OTT 19'!$A$1:$AK$213</definedName>
    <definedName name="Print_Area_0_0" localSheetId="11">'SET 19'!$A$1:$AK$213</definedName>
    <definedName name="Print_Area_0_0_0" localSheetId="6">'APR 19'!$A$1:$AK$222</definedName>
    <definedName name="Print_Area_0_0_0" localSheetId="1">'DIC 18'!$A$1:$AK$278</definedName>
    <definedName name="Print_Area_0_0_0" localSheetId="15">'EST 19  BIANCO da usare_1'!$A$1:$AI$23</definedName>
    <definedName name="Print_Area_0_0_0" localSheetId="10">'EST 19  BIANCO da usare_1 (2)'!$A$1:$AI$23</definedName>
    <definedName name="Print_Area_0_0_0" localSheetId="4">'FEB 19'!$A$1:$AK$226</definedName>
    <definedName name="Print_Area_0_0_0" localSheetId="3">'GENNAIO 2019'!$A$1:$AK$228</definedName>
    <definedName name="Print_Area_0_0_0" localSheetId="8">'GIU 19'!$A$1:$AK$213</definedName>
    <definedName name="Print_Area_0_0_0" localSheetId="14">'IN BIANCO  da usare'!$A$1:$AK$213</definedName>
    <definedName name="Print_Area_0_0_0" localSheetId="13">'IN BIANCO  da usare 11'!$A$1:$AK$213</definedName>
    <definedName name="Print_Area_0_0_0" localSheetId="0">'IN BIANCO completa NON usare'!$A$1:$AK$681</definedName>
    <definedName name="Print_Area_0_0_0" localSheetId="2">'INV 2018 -19  '!$A$1:$AI$23</definedName>
    <definedName name="Print_Area_0_0_0" localSheetId="9">'LUG 19'!$A$1:$AK$213</definedName>
    <definedName name="Print_Area_0_0_0" localSheetId="7">'MAG 19'!$A$1:$AK$213</definedName>
    <definedName name="Print_Area_0_0_0" localSheetId="5">'MAR 19'!$A$1:$AK$239</definedName>
    <definedName name="Print_Area_0_0_0" localSheetId="12">'OTT 19'!$A$1:$AK$213</definedName>
    <definedName name="Print_Area_0_0_0" localSheetId="11">'SET 19'!$A$1:$AK$213</definedName>
    <definedName name="Print_Area_00" localSheetId="1">'DIC 18'!$A$1:$AK$278</definedName>
    <definedName name="Print_Area_00" localSheetId="15">'EST 19  BIANCO da usare_1'!$A$1:$AI$23</definedName>
    <definedName name="Print_Area_00" localSheetId="10">'EST 19  BIANCO da usare_1 (2)'!$A$1:$AI$23</definedName>
    <definedName name="Print_Area_00" localSheetId="2">'INV 2018 -19  '!$A$1:$AI$23</definedName>
    <definedName name="Print_Area_1" localSheetId="6">'APR 19'!$A$1:$AK$222</definedName>
    <definedName name="Print_Area_1" localSheetId="4">'FEB 19'!$A$1:$AK$226</definedName>
    <definedName name="Print_Area_1" localSheetId="3">'GENNAIO 2019'!$A$1:$AK$228</definedName>
    <definedName name="Print_Area_1" localSheetId="8">'GIU 19'!$A$1:$AK$213</definedName>
    <definedName name="Print_Area_1" localSheetId="14">'IN BIANCO  da usare'!$A$1:$AK$213</definedName>
    <definedName name="Print_Area_1" localSheetId="13">'IN BIANCO  da usare 11'!$A$1:$AK$213</definedName>
    <definedName name="Print_Area_1" localSheetId="0">'IN BIANCO completa NON usare'!$A$1:$AK$681</definedName>
    <definedName name="Print_Area_1" localSheetId="9">'LUG 19'!$A$1:$AK$213</definedName>
    <definedName name="Print_Area_1" localSheetId="7">'MAG 19'!$A$1:$AK$213</definedName>
    <definedName name="Print_Area_1" localSheetId="5">'MAR 19'!$A$1:$AK$239</definedName>
    <definedName name="Print_Area_1" localSheetId="12">'OTT 19'!$A$1:$AK$213</definedName>
    <definedName name="Print_Area_1" localSheetId="11">'SET 19'!$A$1:$AK$213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F107" i="16"/>
  <c r="AD107"/>
  <c r="AB107"/>
  <c r="Z107"/>
  <c r="X107"/>
  <c r="V107"/>
  <c r="T107"/>
  <c r="R107"/>
  <c r="P107"/>
  <c r="N107"/>
  <c r="L107"/>
  <c r="J107"/>
  <c r="H107"/>
  <c r="F107"/>
  <c r="AI106"/>
  <c r="AI107" s="1"/>
  <c r="AH106"/>
  <c r="AH107" s="1"/>
  <c r="AG106"/>
  <c r="AG107" s="1"/>
  <c r="AF106"/>
  <c r="AE106"/>
  <c r="AE107" s="1"/>
  <c r="AD106"/>
  <c r="AC106"/>
  <c r="AC107" s="1"/>
  <c r="AB106"/>
  <c r="AA106"/>
  <c r="AA107" s="1"/>
  <c r="Z106"/>
  <c r="Y106"/>
  <c r="Y107" s="1"/>
  <c r="X106"/>
  <c r="W106"/>
  <c r="W107" s="1"/>
  <c r="V106"/>
  <c r="U106"/>
  <c r="U107" s="1"/>
  <c r="T106"/>
  <c r="S106"/>
  <c r="S107" s="1"/>
  <c r="R106"/>
  <c r="Q106"/>
  <c r="Q107" s="1"/>
  <c r="P106"/>
  <c r="O106"/>
  <c r="O107" s="1"/>
  <c r="N106"/>
  <c r="M106"/>
  <c r="M107" s="1"/>
  <c r="L106"/>
  <c r="K106"/>
  <c r="K107" s="1"/>
  <c r="J106"/>
  <c r="I106"/>
  <c r="I107" s="1"/>
  <c r="H106"/>
  <c r="G106"/>
  <c r="G107" s="1"/>
  <c r="F106"/>
  <c r="AJ106" s="1"/>
  <c r="E106"/>
  <c r="E107" s="1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I105"/>
  <c r="H105"/>
  <c r="G105"/>
  <c r="F105"/>
  <c r="E105"/>
  <c r="AI104"/>
  <c r="AH104"/>
  <c r="AG104"/>
  <c r="AF104"/>
  <c r="AE104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F104"/>
  <c r="E104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AK99"/>
  <c r="C100" s="1"/>
  <c r="AJ99"/>
  <c r="AK96"/>
  <c r="AJ96"/>
  <c r="C97" s="1"/>
  <c r="AK94"/>
  <c r="AJ94"/>
  <c r="C95" s="1"/>
  <c r="C92"/>
  <c r="AK91"/>
  <c r="AJ91"/>
  <c r="AK88"/>
  <c r="C89" s="1"/>
  <c r="AJ88"/>
  <c r="AK84"/>
  <c r="AJ84"/>
  <c r="C85" s="1"/>
  <c r="AK80"/>
  <c r="AJ80"/>
  <c r="C81" s="1"/>
  <c r="C77"/>
  <c r="AK76"/>
  <c r="C107" s="1"/>
  <c r="AJ76"/>
  <c r="C106" s="1"/>
  <c r="AF68"/>
  <c r="AB68"/>
  <c r="X68"/>
  <c r="T68"/>
  <c r="AI67"/>
  <c r="AI68" s="1"/>
  <c r="AH67"/>
  <c r="AH68" s="1"/>
  <c r="AG67"/>
  <c r="AG68" s="1"/>
  <c r="AF67"/>
  <c r="AE67"/>
  <c r="AE68" s="1"/>
  <c r="AD67"/>
  <c r="AD68" s="1"/>
  <c r="AC67"/>
  <c r="AC68" s="1"/>
  <c r="AB67"/>
  <c r="AA67"/>
  <c r="AA68" s="1"/>
  <c r="Z67"/>
  <c r="Z68" s="1"/>
  <c r="Y67"/>
  <c r="Y68" s="1"/>
  <c r="X67"/>
  <c r="W67"/>
  <c r="W68" s="1"/>
  <c r="V67"/>
  <c r="V68" s="1"/>
  <c r="U67"/>
  <c r="U68" s="1"/>
  <c r="T67"/>
  <c r="S67"/>
  <c r="S68" s="1"/>
  <c r="R67"/>
  <c r="R68" s="1"/>
  <c r="Q67"/>
  <c r="Q68" s="1"/>
  <c r="P67"/>
  <c r="P68" s="1"/>
  <c r="O67"/>
  <c r="O68" s="1"/>
  <c r="N67"/>
  <c r="N68" s="1"/>
  <c r="M67"/>
  <c r="M68" s="1"/>
  <c r="L67"/>
  <c r="L68" s="1"/>
  <c r="K67"/>
  <c r="K68" s="1"/>
  <c r="J67"/>
  <c r="J68" s="1"/>
  <c r="I67"/>
  <c r="I68" s="1"/>
  <c r="H67"/>
  <c r="H68" s="1"/>
  <c r="G67"/>
  <c r="G68" s="1"/>
  <c r="F67"/>
  <c r="F68" s="1"/>
  <c r="E67"/>
  <c r="E68" s="1"/>
  <c r="AI65"/>
  <c r="AH65"/>
  <c r="AG65"/>
  <c r="AF65"/>
  <c r="AE65"/>
  <c r="AD65"/>
  <c r="AC65"/>
  <c r="AB65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AI64"/>
  <c r="AH64"/>
  <c r="AG64"/>
  <c r="AF64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AK59"/>
  <c r="C60" s="1"/>
  <c r="AJ59"/>
  <c r="AK55"/>
  <c r="AJ55"/>
  <c r="C56" s="1"/>
  <c r="AK51"/>
  <c r="AJ51"/>
  <c r="C52" s="1"/>
  <c r="C48"/>
  <c r="AK47"/>
  <c r="AJ47"/>
  <c r="AK43"/>
  <c r="C44" s="1"/>
  <c r="AJ43"/>
  <c r="AK39"/>
  <c r="AJ39"/>
  <c r="C40" s="1"/>
  <c r="AK35"/>
  <c r="AJ35"/>
  <c r="C36" s="1"/>
  <c r="C32"/>
  <c r="AK31"/>
  <c r="C68" s="1"/>
  <c r="AJ31"/>
  <c r="C67" s="1"/>
  <c r="AI209" i="15"/>
  <c r="AI210" s="1"/>
  <c r="AH209"/>
  <c r="AH210" s="1"/>
  <c r="AG209"/>
  <c r="AG210" s="1"/>
  <c r="AF209"/>
  <c r="AF210" s="1"/>
  <c r="AE209"/>
  <c r="AE210" s="1"/>
  <c r="AD209"/>
  <c r="AD210" s="1"/>
  <c r="AC209"/>
  <c r="AC210" s="1"/>
  <c r="AB209"/>
  <c r="AB210" s="1"/>
  <c r="AA209"/>
  <c r="AA210" s="1"/>
  <c r="Z209"/>
  <c r="Z210" s="1"/>
  <c r="Y209"/>
  <c r="Y210" s="1"/>
  <c r="X209"/>
  <c r="X210" s="1"/>
  <c r="W209"/>
  <c r="W210" s="1"/>
  <c r="V209"/>
  <c r="V210" s="1"/>
  <c r="U209"/>
  <c r="U210" s="1"/>
  <c r="T209"/>
  <c r="T210" s="1"/>
  <c r="S209"/>
  <c r="S210" s="1"/>
  <c r="R209"/>
  <c r="R210" s="1"/>
  <c r="Q209"/>
  <c r="Q210" s="1"/>
  <c r="P209"/>
  <c r="P210" s="1"/>
  <c r="O209"/>
  <c r="O210" s="1"/>
  <c r="N209"/>
  <c r="N210" s="1"/>
  <c r="M209"/>
  <c r="M210" s="1"/>
  <c r="L209"/>
  <c r="L210" s="1"/>
  <c r="K209"/>
  <c r="K210" s="1"/>
  <c r="J209"/>
  <c r="J210" s="1"/>
  <c r="I209"/>
  <c r="I210" s="1"/>
  <c r="H209"/>
  <c r="H210" s="1"/>
  <c r="G209"/>
  <c r="G210" s="1"/>
  <c r="F209"/>
  <c r="F210" s="1"/>
  <c r="E209"/>
  <c r="E210" s="1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C201"/>
  <c r="AK200"/>
  <c r="AJ200"/>
  <c r="AK197"/>
  <c r="C198" s="1"/>
  <c r="AJ197"/>
  <c r="AK194"/>
  <c r="AJ194"/>
  <c r="C195" s="1"/>
  <c r="AK191"/>
  <c r="AJ191"/>
  <c r="AF184"/>
  <c r="AB184"/>
  <c r="X184"/>
  <c r="T184"/>
  <c r="P184"/>
  <c r="L184"/>
  <c r="H184"/>
  <c r="C184"/>
  <c r="AI183"/>
  <c r="AI184" s="1"/>
  <c r="AH183"/>
  <c r="AH184" s="1"/>
  <c r="AG183"/>
  <c r="AG184" s="1"/>
  <c r="AF183"/>
  <c r="AE183"/>
  <c r="AE184" s="1"/>
  <c r="AD183"/>
  <c r="AD184" s="1"/>
  <c r="AC183"/>
  <c r="AC184" s="1"/>
  <c r="AB183"/>
  <c r="AA183"/>
  <c r="AA184" s="1"/>
  <c r="Z183"/>
  <c r="Z184" s="1"/>
  <c r="Y183"/>
  <c r="Y184" s="1"/>
  <c r="X183"/>
  <c r="W183"/>
  <c r="W184" s="1"/>
  <c r="V183"/>
  <c r="V184" s="1"/>
  <c r="U183"/>
  <c r="U184" s="1"/>
  <c r="T183"/>
  <c r="S183"/>
  <c r="S184" s="1"/>
  <c r="R183"/>
  <c r="R184" s="1"/>
  <c r="Q183"/>
  <c r="Q184" s="1"/>
  <c r="P183"/>
  <c r="O183"/>
  <c r="O184" s="1"/>
  <c r="N183"/>
  <c r="N184" s="1"/>
  <c r="M183"/>
  <c r="M184" s="1"/>
  <c r="L183"/>
  <c r="K183"/>
  <c r="K184" s="1"/>
  <c r="J183"/>
  <c r="J184" s="1"/>
  <c r="I183"/>
  <c r="I184" s="1"/>
  <c r="H183"/>
  <c r="G183"/>
  <c r="G184" s="1"/>
  <c r="F183"/>
  <c r="F184" s="1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AK176"/>
  <c r="C177" s="1"/>
  <c r="AJ176"/>
  <c r="AK173"/>
  <c r="AJ173"/>
  <c r="C174" s="1"/>
  <c r="AK170"/>
  <c r="AJ170"/>
  <c r="C171" s="1"/>
  <c r="C168"/>
  <c r="AK167"/>
  <c r="AJ167"/>
  <c r="AK164"/>
  <c r="C165" s="1"/>
  <c r="AJ164"/>
  <c r="AK161"/>
  <c r="AJ161"/>
  <c r="AK158"/>
  <c r="AJ158"/>
  <c r="C159" s="1"/>
  <c r="C156"/>
  <c r="AK155"/>
  <c r="AJ155"/>
  <c r="C183" s="1"/>
  <c r="AF148"/>
  <c r="AB148"/>
  <c r="X148"/>
  <c r="T148"/>
  <c r="P148"/>
  <c r="L148"/>
  <c r="H148"/>
  <c r="AI147"/>
  <c r="AI148" s="1"/>
  <c r="AH147"/>
  <c r="AH148" s="1"/>
  <c r="AG147"/>
  <c r="AG148" s="1"/>
  <c r="AF147"/>
  <c r="AE147"/>
  <c r="AE148" s="1"/>
  <c r="AD147"/>
  <c r="AD148" s="1"/>
  <c r="AC147"/>
  <c r="AC148" s="1"/>
  <c r="AB147"/>
  <c r="AA147"/>
  <c r="AA148" s="1"/>
  <c r="Z147"/>
  <c r="Z148" s="1"/>
  <c r="Y147"/>
  <c r="Y148" s="1"/>
  <c r="X147"/>
  <c r="W147"/>
  <c r="W148" s="1"/>
  <c r="V147"/>
  <c r="V148" s="1"/>
  <c r="U147"/>
  <c r="U148" s="1"/>
  <c r="T147"/>
  <c r="S147"/>
  <c r="S148" s="1"/>
  <c r="R147"/>
  <c r="R148" s="1"/>
  <c r="Q147"/>
  <c r="Q148" s="1"/>
  <c r="P147"/>
  <c r="O147"/>
  <c r="O148" s="1"/>
  <c r="N147"/>
  <c r="N148" s="1"/>
  <c r="M147"/>
  <c r="M148" s="1"/>
  <c r="L147"/>
  <c r="K147"/>
  <c r="K148" s="1"/>
  <c r="J147"/>
  <c r="J148" s="1"/>
  <c r="I147"/>
  <c r="I148" s="1"/>
  <c r="H147"/>
  <c r="G147"/>
  <c r="G148" s="1"/>
  <c r="F147"/>
  <c r="F148" s="1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C140" s="1"/>
  <c r="AJ139"/>
  <c r="AK136"/>
  <c r="AJ136"/>
  <c r="C137" s="1"/>
  <c r="AK133"/>
  <c r="AJ133"/>
  <c r="C134" s="1"/>
  <c r="C131"/>
  <c r="AK130"/>
  <c r="AJ130"/>
  <c r="AK127"/>
  <c r="AJ127"/>
  <c r="AK124"/>
  <c r="AJ124"/>
  <c r="C125" s="1"/>
  <c r="AK121"/>
  <c r="AJ121"/>
  <c r="C122" s="1"/>
  <c r="C119"/>
  <c r="AK118"/>
  <c r="AJ118"/>
  <c r="C147" s="1"/>
  <c r="AH111"/>
  <c r="AB111"/>
  <c r="Z111"/>
  <c r="X111"/>
  <c r="V111"/>
  <c r="T111"/>
  <c r="R111"/>
  <c r="P111"/>
  <c r="N111"/>
  <c r="L111"/>
  <c r="J111"/>
  <c r="H111"/>
  <c r="F111"/>
  <c r="C111"/>
  <c r="AI110"/>
  <c r="AI111" s="1"/>
  <c r="AH110"/>
  <c r="AC110"/>
  <c r="AC111" s="1"/>
  <c r="AB110"/>
  <c r="AA110"/>
  <c r="AA111" s="1"/>
  <c r="Z110"/>
  <c r="Y110"/>
  <c r="Y111" s="1"/>
  <c r="X110"/>
  <c r="W110"/>
  <c r="W111" s="1"/>
  <c r="V110"/>
  <c r="U110"/>
  <c r="U111" s="1"/>
  <c r="T110"/>
  <c r="S110"/>
  <c r="S111" s="1"/>
  <c r="R110"/>
  <c r="Q110"/>
  <c r="Q111" s="1"/>
  <c r="P110"/>
  <c r="O110"/>
  <c r="O111" s="1"/>
  <c r="N110"/>
  <c r="M110"/>
  <c r="M111" s="1"/>
  <c r="L110"/>
  <c r="K110"/>
  <c r="K111" s="1"/>
  <c r="J110"/>
  <c r="I110"/>
  <c r="I111" s="1"/>
  <c r="H110"/>
  <c r="G110"/>
  <c r="G111" s="1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C103" s="1"/>
  <c r="AJ102"/>
  <c r="AK99"/>
  <c r="AJ99"/>
  <c r="C100" s="1"/>
  <c r="AK96"/>
  <c r="AJ96"/>
  <c r="C97" s="1"/>
  <c r="C93"/>
  <c r="AK92"/>
  <c r="AJ92"/>
  <c r="AK89"/>
  <c r="C90" s="1"/>
  <c r="AJ89"/>
  <c r="AK86"/>
  <c r="AE110" s="1"/>
  <c r="AE111" s="1"/>
  <c r="AJ86"/>
  <c r="AH80"/>
  <c r="AF80"/>
  <c r="AD80"/>
  <c r="AB80"/>
  <c r="Z80"/>
  <c r="X80"/>
  <c r="T80"/>
  <c r="N80"/>
  <c r="L80"/>
  <c r="J80"/>
  <c r="H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U79"/>
  <c r="U80" s="1"/>
  <c r="T79"/>
  <c r="Q79"/>
  <c r="Q80" s="1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E80" s="1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C70" s="1"/>
  <c r="AJ69"/>
  <c r="AK66"/>
  <c r="AJ66"/>
  <c r="C67" s="1"/>
  <c r="AK63"/>
  <c r="AJ63"/>
  <c r="C64" s="1"/>
  <c r="C61"/>
  <c r="AK60"/>
  <c r="AJ60"/>
  <c r="AK57"/>
  <c r="C58" s="1"/>
  <c r="AJ57"/>
  <c r="AK54"/>
  <c r="AJ54"/>
  <c r="C55" s="1"/>
  <c r="AK51"/>
  <c r="AJ51"/>
  <c r="AI44"/>
  <c r="AG44"/>
  <c r="AE44"/>
  <c r="AC44"/>
  <c r="AA44"/>
  <c r="Y44"/>
  <c r="W44"/>
  <c r="U44"/>
  <c r="S44"/>
  <c r="Q44"/>
  <c r="O44"/>
  <c r="M44"/>
  <c r="K44"/>
  <c r="I44"/>
  <c r="G44"/>
  <c r="E44"/>
  <c r="AJ43"/>
  <c r="AI43"/>
  <c r="AH43"/>
  <c r="AH44" s="1"/>
  <c r="AG43"/>
  <c r="AF43"/>
  <c r="AF44" s="1"/>
  <c r="AE43"/>
  <c r="AD43"/>
  <c r="AD44" s="1"/>
  <c r="AC43"/>
  <c r="AB43"/>
  <c r="AB44" s="1"/>
  <c r="AA43"/>
  <c r="Z43"/>
  <c r="Z44" s="1"/>
  <c r="Y43"/>
  <c r="X43"/>
  <c r="X44" s="1"/>
  <c r="W43"/>
  <c r="V43"/>
  <c r="V44" s="1"/>
  <c r="U43"/>
  <c r="T43"/>
  <c r="T44" s="1"/>
  <c r="S43"/>
  <c r="R43"/>
  <c r="R44" s="1"/>
  <c r="Q43"/>
  <c r="P43"/>
  <c r="P44" s="1"/>
  <c r="O43"/>
  <c r="N43"/>
  <c r="N44" s="1"/>
  <c r="M43"/>
  <c r="L43"/>
  <c r="L44" s="1"/>
  <c r="K43"/>
  <c r="J43"/>
  <c r="J44" s="1"/>
  <c r="I43"/>
  <c r="H43"/>
  <c r="H44" s="1"/>
  <c r="G43"/>
  <c r="F43"/>
  <c r="F44" s="1"/>
  <c r="E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C37" s="1"/>
  <c r="C34"/>
  <c r="AK33"/>
  <c r="AJ33"/>
  <c r="AJ44" s="1"/>
  <c r="AK27"/>
  <c r="AJ27"/>
  <c r="AK24"/>
  <c r="AJ24"/>
  <c r="AK21"/>
  <c r="AJ21"/>
  <c r="AK18"/>
  <c r="AJ18"/>
  <c r="AK15"/>
  <c r="AJ15"/>
  <c r="AK12"/>
  <c r="AJ12"/>
  <c r="AK9"/>
  <c r="AJ9"/>
  <c r="AK6"/>
  <c r="C210" s="1"/>
  <c r="AJ6"/>
  <c r="AI210" i="14"/>
  <c r="AG210"/>
  <c r="AE210"/>
  <c r="AC210"/>
  <c r="AA210"/>
  <c r="Y210"/>
  <c r="W210"/>
  <c r="U210"/>
  <c r="S210"/>
  <c r="Q210"/>
  <c r="O210"/>
  <c r="M210"/>
  <c r="K210"/>
  <c r="I210"/>
  <c r="G210"/>
  <c r="E210"/>
  <c r="AI209"/>
  <c r="AH209"/>
  <c r="AH210" s="1"/>
  <c r="AG209"/>
  <c r="AF209"/>
  <c r="AF210" s="1"/>
  <c r="AE209"/>
  <c r="AD209"/>
  <c r="AD210" s="1"/>
  <c r="AC209"/>
  <c r="AB209"/>
  <c r="AB210" s="1"/>
  <c r="AA209"/>
  <c r="Z209"/>
  <c r="Z210" s="1"/>
  <c r="Y209"/>
  <c r="X209"/>
  <c r="X210" s="1"/>
  <c r="W209"/>
  <c r="V209"/>
  <c r="V210" s="1"/>
  <c r="U209"/>
  <c r="T209"/>
  <c r="T210" s="1"/>
  <c r="S209"/>
  <c r="R209"/>
  <c r="R210" s="1"/>
  <c r="Q209"/>
  <c r="P209"/>
  <c r="P210" s="1"/>
  <c r="O209"/>
  <c r="N209"/>
  <c r="N210" s="1"/>
  <c r="M209"/>
  <c r="L209"/>
  <c r="L210" s="1"/>
  <c r="K209"/>
  <c r="J209"/>
  <c r="J210" s="1"/>
  <c r="I209"/>
  <c r="H209"/>
  <c r="H210" s="1"/>
  <c r="G209"/>
  <c r="F209"/>
  <c r="F210" s="1"/>
  <c r="E209"/>
  <c r="C209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AK200"/>
  <c r="AJ200"/>
  <c r="C201" s="1"/>
  <c r="AK197"/>
  <c r="AJ197"/>
  <c r="C198" s="1"/>
  <c r="C195"/>
  <c r="AK194"/>
  <c r="AJ194"/>
  <c r="AK191"/>
  <c r="AJ191"/>
  <c r="AH184"/>
  <c r="AF184"/>
  <c r="AD184"/>
  <c r="AB184"/>
  <c r="Z184"/>
  <c r="X184"/>
  <c r="V184"/>
  <c r="T184"/>
  <c r="R184"/>
  <c r="P184"/>
  <c r="N184"/>
  <c r="L184"/>
  <c r="J184"/>
  <c r="H184"/>
  <c r="F184"/>
  <c r="AI183"/>
  <c r="AI184" s="1"/>
  <c r="AH183"/>
  <c r="AG183"/>
  <c r="AG184" s="1"/>
  <c r="AF183"/>
  <c r="AE183"/>
  <c r="AE184" s="1"/>
  <c r="AD183"/>
  <c r="AC183"/>
  <c r="AC184" s="1"/>
  <c r="AB183"/>
  <c r="AA183"/>
  <c r="AA184" s="1"/>
  <c r="Z183"/>
  <c r="Y183"/>
  <c r="Y184" s="1"/>
  <c r="X183"/>
  <c r="W183"/>
  <c r="W184" s="1"/>
  <c r="V183"/>
  <c r="U183"/>
  <c r="U184" s="1"/>
  <c r="T183"/>
  <c r="S183"/>
  <c r="S184" s="1"/>
  <c r="R183"/>
  <c r="Q183"/>
  <c r="Q184" s="1"/>
  <c r="P183"/>
  <c r="O183"/>
  <c r="O184" s="1"/>
  <c r="N183"/>
  <c r="M183"/>
  <c r="M184" s="1"/>
  <c r="L183"/>
  <c r="K183"/>
  <c r="K184" s="1"/>
  <c r="J183"/>
  <c r="I183"/>
  <c r="I184" s="1"/>
  <c r="H183"/>
  <c r="G183"/>
  <c r="F183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AK176"/>
  <c r="AJ176"/>
  <c r="C177" s="1"/>
  <c r="C174"/>
  <c r="AK173"/>
  <c r="AJ173"/>
  <c r="AK170"/>
  <c r="C171" s="1"/>
  <c r="AJ170"/>
  <c r="AK167"/>
  <c r="AJ167"/>
  <c r="C168" s="1"/>
  <c r="AK164"/>
  <c r="AJ164"/>
  <c r="C165" s="1"/>
  <c r="C162"/>
  <c r="AK161"/>
  <c r="AJ161"/>
  <c r="AK158"/>
  <c r="C159" s="1"/>
  <c r="AJ158"/>
  <c r="AK155"/>
  <c r="C184" s="1"/>
  <c r="AJ155"/>
  <c r="AH148"/>
  <c r="AF148"/>
  <c r="AD148"/>
  <c r="AB148"/>
  <c r="Z148"/>
  <c r="X148"/>
  <c r="V148"/>
  <c r="T148"/>
  <c r="R148"/>
  <c r="P148"/>
  <c r="N148"/>
  <c r="L148"/>
  <c r="J148"/>
  <c r="H148"/>
  <c r="F148"/>
  <c r="AI147"/>
  <c r="AI148" s="1"/>
  <c r="AH147"/>
  <c r="AG147"/>
  <c r="AG148" s="1"/>
  <c r="AF147"/>
  <c r="AE147"/>
  <c r="AE148" s="1"/>
  <c r="AD147"/>
  <c r="AC147"/>
  <c r="AC148" s="1"/>
  <c r="AB147"/>
  <c r="AA147"/>
  <c r="AA148" s="1"/>
  <c r="Z147"/>
  <c r="Y147"/>
  <c r="Y148" s="1"/>
  <c r="X147"/>
  <c r="W147"/>
  <c r="W148" s="1"/>
  <c r="V147"/>
  <c r="U147"/>
  <c r="U148" s="1"/>
  <c r="T147"/>
  <c r="S147"/>
  <c r="S148" s="1"/>
  <c r="R147"/>
  <c r="Q147"/>
  <c r="Q148" s="1"/>
  <c r="P147"/>
  <c r="O147"/>
  <c r="O148" s="1"/>
  <c r="N147"/>
  <c r="M147"/>
  <c r="M148" s="1"/>
  <c r="L147"/>
  <c r="K147"/>
  <c r="K148" s="1"/>
  <c r="J147"/>
  <c r="I147"/>
  <c r="I148" s="1"/>
  <c r="H147"/>
  <c r="G147"/>
  <c r="F147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AJ139"/>
  <c r="C140" s="1"/>
  <c r="C137"/>
  <c r="AK136"/>
  <c r="AJ136"/>
  <c r="AK133"/>
  <c r="C134" s="1"/>
  <c r="AJ133"/>
  <c r="AK130"/>
  <c r="AJ130"/>
  <c r="C131" s="1"/>
  <c r="AK127"/>
  <c r="AJ127"/>
  <c r="C128" s="1"/>
  <c r="C125"/>
  <c r="AK124"/>
  <c r="AJ124"/>
  <c r="AK121"/>
  <c r="C122" s="1"/>
  <c r="AJ121"/>
  <c r="AK118"/>
  <c r="AJ118"/>
  <c r="AH111"/>
  <c r="AB111"/>
  <c r="Z111"/>
  <c r="X111"/>
  <c r="V111"/>
  <c r="T111"/>
  <c r="R111"/>
  <c r="P111"/>
  <c r="N111"/>
  <c r="L111"/>
  <c r="J111"/>
  <c r="H111"/>
  <c r="F111"/>
  <c r="AI110"/>
  <c r="AI111" s="1"/>
  <c r="AH110"/>
  <c r="AC110"/>
  <c r="AC111" s="1"/>
  <c r="AB110"/>
  <c r="AA110"/>
  <c r="AA111" s="1"/>
  <c r="Z110"/>
  <c r="Y110"/>
  <c r="Y111" s="1"/>
  <c r="X110"/>
  <c r="W110"/>
  <c r="W111" s="1"/>
  <c r="V110"/>
  <c r="U110"/>
  <c r="U111" s="1"/>
  <c r="T110"/>
  <c r="S110"/>
  <c r="S111" s="1"/>
  <c r="R110"/>
  <c r="Q110"/>
  <c r="Q111" s="1"/>
  <c r="P110"/>
  <c r="O110"/>
  <c r="O111" s="1"/>
  <c r="N110"/>
  <c r="M110"/>
  <c r="M111" s="1"/>
  <c r="L110"/>
  <c r="K110"/>
  <c r="K111" s="1"/>
  <c r="J110"/>
  <c r="I110"/>
  <c r="I111" s="1"/>
  <c r="H110"/>
  <c r="G110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AJ102"/>
  <c r="C103" s="1"/>
  <c r="C100"/>
  <c r="AK99"/>
  <c r="AJ99"/>
  <c r="AK96"/>
  <c r="C97" s="1"/>
  <c r="AJ96"/>
  <c r="AK92"/>
  <c r="AJ92"/>
  <c r="C93" s="1"/>
  <c r="AK89"/>
  <c r="C111" s="1"/>
  <c r="AJ89"/>
  <c r="C90" s="1"/>
  <c r="C87"/>
  <c r="AK86"/>
  <c r="AJ86"/>
  <c r="AJ111" s="1"/>
  <c r="AH80"/>
  <c r="AF80"/>
  <c r="AD80"/>
  <c r="AB80"/>
  <c r="Z80"/>
  <c r="X80"/>
  <c r="T80"/>
  <c r="N80"/>
  <c r="L80"/>
  <c r="J80"/>
  <c r="H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U79"/>
  <c r="U80" s="1"/>
  <c r="T79"/>
  <c r="Q79"/>
  <c r="Q80" s="1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AJ69"/>
  <c r="C70" s="1"/>
  <c r="C67"/>
  <c r="AK66"/>
  <c r="AJ66"/>
  <c r="AK63"/>
  <c r="C64" s="1"/>
  <c r="AJ63"/>
  <c r="AK60"/>
  <c r="AJ60"/>
  <c r="C61" s="1"/>
  <c r="AK57"/>
  <c r="AJ57"/>
  <c r="C58" s="1"/>
  <c r="C55"/>
  <c r="AK54"/>
  <c r="AJ54"/>
  <c r="AK51"/>
  <c r="AJ51"/>
  <c r="P79" s="1"/>
  <c r="P80" s="1"/>
  <c r="AI44"/>
  <c r="AG44"/>
  <c r="AE44"/>
  <c r="AC44"/>
  <c r="AA44"/>
  <c r="Y44"/>
  <c r="W44"/>
  <c r="U44"/>
  <c r="S44"/>
  <c r="Q44"/>
  <c r="O44"/>
  <c r="M44"/>
  <c r="K44"/>
  <c r="I44"/>
  <c r="G44"/>
  <c r="E44"/>
  <c r="AJ43"/>
  <c r="AI43"/>
  <c r="AH43"/>
  <c r="AH44" s="1"/>
  <c r="AG43"/>
  <c r="AF43"/>
  <c r="AF44" s="1"/>
  <c r="AE43"/>
  <c r="AD43"/>
  <c r="AD44" s="1"/>
  <c r="AC43"/>
  <c r="AB43"/>
  <c r="AB44" s="1"/>
  <c r="AA43"/>
  <c r="Z43"/>
  <c r="Z44" s="1"/>
  <c r="Y43"/>
  <c r="X43"/>
  <c r="X44" s="1"/>
  <c r="W43"/>
  <c r="V43"/>
  <c r="V44" s="1"/>
  <c r="U43"/>
  <c r="T43"/>
  <c r="T44" s="1"/>
  <c r="S43"/>
  <c r="R43"/>
  <c r="R44" s="1"/>
  <c r="Q43"/>
  <c r="P43"/>
  <c r="P44" s="1"/>
  <c r="O43"/>
  <c r="N43"/>
  <c r="N44" s="1"/>
  <c r="M43"/>
  <c r="L43"/>
  <c r="L44" s="1"/>
  <c r="K43"/>
  <c r="J43"/>
  <c r="J44" s="1"/>
  <c r="I43"/>
  <c r="H43"/>
  <c r="H44" s="1"/>
  <c r="G43"/>
  <c r="F43"/>
  <c r="F44" s="1"/>
  <c r="E43"/>
  <c r="C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C37" s="1"/>
  <c r="AJ36"/>
  <c r="AK33"/>
  <c r="AJ33"/>
  <c r="AK27"/>
  <c r="AJ27"/>
  <c r="AK24"/>
  <c r="AJ24"/>
  <c r="AK21"/>
  <c r="AJ21"/>
  <c r="AK18"/>
  <c r="AJ18"/>
  <c r="AK15"/>
  <c r="AJ15"/>
  <c r="AK12"/>
  <c r="AJ12"/>
  <c r="AK9"/>
  <c r="AJ9"/>
  <c r="AK6"/>
  <c r="AJ6"/>
  <c r="AI210" i="13"/>
  <c r="AG210"/>
  <c r="AE210"/>
  <c r="AC210"/>
  <c r="AA210"/>
  <c r="Y210"/>
  <c r="W210"/>
  <c r="U210"/>
  <c r="S210"/>
  <c r="Q210"/>
  <c r="O210"/>
  <c r="M210"/>
  <c r="K210"/>
  <c r="I210"/>
  <c r="G210"/>
  <c r="E210"/>
  <c r="AI209"/>
  <c r="AH209"/>
  <c r="AH210" s="1"/>
  <c r="AG209"/>
  <c r="AF209"/>
  <c r="AF210" s="1"/>
  <c r="AE209"/>
  <c r="AD209"/>
  <c r="AD210" s="1"/>
  <c r="AC209"/>
  <c r="AB209"/>
  <c r="AB210" s="1"/>
  <c r="AA209"/>
  <c r="Z209"/>
  <c r="Z210" s="1"/>
  <c r="Y209"/>
  <c r="X209"/>
  <c r="X210" s="1"/>
  <c r="W209"/>
  <c r="V209"/>
  <c r="V210" s="1"/>
  <c r="U209"/>
  <c r="T209"/>
  <c r="T210" s="1"/>
  <c r="S209"/>
  <c r="R209"/>
  <c r="R210" s="1"/>
  <c r="Q209"/>
  <c r="P209"/>
  <c r="P210" s="1"/>
  <c r="O209"/>
  <c r="N209"/>
  <c r="N210" s="1"/>
  <c r="M209"/>
  <c r="L209"/>
  <c r="L210" s="1"/>
  <c r="K209"/>
  <c r="J209"/>
  <c r="J210" s="1"/>
  <c r="I209"/>
  <c r="H209"/>
  <c r="H210" s="1"/>
  <c r="G209"/>
  <c r="F209"/>
  <c r="F210" s="1"/>
  <c r="E209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AK200"/>
  <c r="AJ200"/>
  <c r="C201" s="1"/>
  <c r="C198"/>
  <c r="AK197"/>
  <c r="AJ197"/>
  <c r="C195"/>
  <c r="AK194"/>
  <c r="AJ194"/>
  <c r="AK191"/>
  <c r="AJ191"/>
  <c r="AH184"/>
  <c r="AF184"/>
  <c r="AD184"/>
  <c r="AB184"/>
  <c r="Z184"/>
  <c r="X184"/>
  <c r="T184"/>
  <c r="R184"/>
  <c r="P184"/>
  <c r="N184"/>
  <c r="L184"/>
  <c r="J184"/>
  <c r="H184"/>
  <c r="C184"/>
  <c r="AI183"/>
  <c r="AI184" s="1"/>
  <c r="AH183"/>
  <c r="AG183"/>
  <c r="AG184" s="1"/>
  <c r="AF183"/>
  <c r="AE183"/>
  <c r="AE184" s="1"/>
  <c r="AD183"/>
  <c r="AC183"/>
  <c r="AC184" s="1"/>
  <c r="AB183"/>
  <c r="AA183"/>
  <c r="AA184" s="1"/>
  <c r="Z183"/>
  <c r="Y183"/>
  <c r="Y184" s="1"/>
  <c r="X183"/>
  <c r="W183"/>
  <c r="W184" s="1"/>
  <c r="V183"/>
  <c r="V184" s="1"/>
  <c r="U183"/>
  <c r="U184" s="1"/>
  <c r="T183"/>
  <c r="S183"/>
  <c r="S184" s="1"/>
  <c r="R183"/>
  <c r="Q183"/>
  <c r="Q184" s="1"/>
  <c r="P183"/>
  <c r="O183"/>
  <c r="O184" s="1"/>
  <c r="N183"/>
  <c r="M183"/>
  <c r="M184" s="1"/>
  <c r="L183"/>
  <c r="K183"/>
  <c r="K184" s="1"/>
  <c r="J183"/>
  <c r="I183"/>
  <c r="I184" s="1"/>
  <c r="H183"/>
  <c r="G183"/>
  <c r="G184" s="1"/>
  <c r="F183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C177"/>
  <c r="AK176"/>
  <c r="AJ176"/>
  <c r="AK173"/>
  <c r="C174" s="1"/>
  <c r="AJ173"/>
  <c r="AK170"/>
  <c r="AJ170"/>
  <c r="AK167"/>
  <c r="AJ167"/>
  <c r="C168" s="1"/>
  <c r="AK164"/>
  <c r="C165" s="1"/>
  <c r="AJ164"/>
  <c r="C162"/>
  <c r="AK161"/>
  <c r="AJ161"/>
  <c r="AK158"/>
  <c r="AJ158"/>
  <c r="C156"/>
  <c r="AK155"/>
  <c r="AJ155"/>
  <c r="AH148"/>
  <c r="AF148"/>
  <c r="AD148"/>
  <c r="AB148"/>
  <c r="Z148"/>
  <c r="X148"/>
  <c r="T148"/>
  <c r="R148"/>
  <c r="P148"/>
  <c r="N148"/>
  <c r="L148"/>
  <c r="J148"/>
  <c r="H148"/>
  <c r="AI147"/>
  <c r="AI148" s="1"/>
  <c r="AH147"/>
  <c r="AG147"/>
  <c r="AG148" s="1"/>
  <c r="AF147"/>
  <c r="AE147"/>
  <c r="AE148" s="1"/>
  <c r="AD147"/>
  <c r="AC147"/>
  <c r="AC148" s="1"/>
  <c r="AB147"/>
  <c r="AA147"/>
  <c r="AA148" s="1"/>
  <c r="Z147"/>
  <c r="Y147"/>
  <c r="Y148" s="1"/>
  <c r="X147"/>
  <c r="W147"/>
  <c r="W148" s="1"/>
  <c r="V147"/>
  <c r="V148" s="1"/>
  <c r="U147"/>
  <c r="U148" s="1"/>
  <c r="T147"/>
  <c r="S147"/>
  <c r="S148" s="1"/>
  <c r="R147"/>
  <c r="Q147"/>
  <c r="Q148" s="1"/>
  <c r="P147"/>
  <c r="O147"/>
  <c r="O148" s="1"/>
  <c r="N147"/>
  <c r="M147"/>
  <c r="M148" s="1"/>
  <c r="L147"/>
  <c r="K147"/>
  <c r="K148" s="1"/>
  <c r="J147"/>
  <c r="I147"/>
  <c r="I148" s="1"/>
  <c r="H147"/>
  <c r="G147"/>
  <c r="G148" s="1"/>
  <c r="F147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C140"/>
  <c r="AK139"/>
  <c r="AJ139"/>
  <c r="AK136"/>
  <c r="C137" s="1"/>
  <c r="AJ136"/>
  <c r="AK133"/>
  <c r="AJ133"/>
  <c r="AK130"/>
  <c r="AJ130"/>
  <c r="C131" s="1"/>
  <c r="AK127"/>
  <c r="C128" s="1"/>
  <c r="AJ127"/>
  <c r="C125"/>
  <c r="AK124"/>
  <c r="C148" s="1"/>
  <c r="AJ124"/>
  <c r="AK121"/>
  <c r="AJ121"/>
  <c r="C119"/>
  <c r="AK118"/>
  <c r="AJ118"/>
  <c r="AH111"/>
  <c r="AC111"/>
  <c r="AB111"/>
  <c r="Z111"/>
  <c r="Y111"/>
  <c r="X111"/>
  <c r="U111"/>
  <c r="T111"/>
  <c r="P111"/>
  <c r="M111"/>
  <c r="L111"/>
  <c r="J111"/>
  <c r="I111"/>
  <c r="H111"/>
  <c r="E111"/>
  <c r="AI110"/>
  <c r="AI111" s="1"/>
  <c r="AH110"/>
  <c r="AC110"/>
  <c r="AB110"/>
  <c r="AA110"/>
  <c r="AA111" s="1"/>
  <c r="Z110"/>
  <c r="Y110"/>
  <c r="X110"/>
  <c r="W110"/>
  <c r="W111" s="1"/>
  <c r="V110"/>
  <c r="V111" s="1"/>
  <c r="U110"/>
  <c r="T110"/>
  <c r="S110"/>
  <c r="S111" s="1"/>
  <c r="R110"/>
  <c r="R111" s="1"/>
  <c r="Q110"/>
  <c r="Q111" s="1"/>
  <c r="P110"/>
  <c r="O110"/>
  <c r="O111" s="1"/>
  <c r="N110"/>
  <c r="N111" s="1"/>
  <c r="M110"/>
  <c r="L110"/>
  <c r="K110"/>
  <c r="K111" s="1"/>
  <c r="J110"/>
  <c r="I110"/>
  <c r="H110"/>
  <c r="G110"/>
  <c r="G111" s="1"/>
  <c r="F110"/>
  <c r="AJ110" s="1"/>
  <c r="E110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C103" s="1"/>
  <c r="AJ102"/>
  <c r="C100"/>
  <c r="AK99"/>
  <c r="AJ99"/>
  <c r="AK96"/>
  <c r="AJ96"/>
  <c r="C93"/>
  <c r="AK92"/>
  <c r="AJ92"/>
  <c r="C90"/>
  <c r="AK89"/>
  <c r="AJ89"/>
  <c r="AK86"/>
  <c r="AJ86"/>
  <c r="AH80"/>
  <c r="AF80"/>
  <c r="AD80"/>
  <c r="AB80"/>
  <c r="Z80"/>
  <c r="N80"/>
  <c r="L80"/>
  <c r="J80"/>
  <c r="G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X80" s="1"/>
  <c r="W79"/>
  <c r="W80" s="1"/>
  <c r="U79"/>
  <c r="U80" s="1"/>
  <c r="T79"/>
  <c r="T80" s="1"/>
  <c r="Q79"/>
  <c r="Q80" s="1"/>
  <c r="O79"/>
  <c r="O80" s="1"/>
  <c r="N79"/>
  <c r="M79"/>
  <c r="M80" s="1"/>
  <c r="L79"/>
  <c r="K79"/>
  <c r="K80" s="1"/>
  <c r="J79"/>
  <c r="I79"/>
  <c r="I80" s="1"/>
  <c r="H79"/>
  <c r="H80" s="1"/>
  <c r="G79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C70" s="1"/>
  <c r="AJ69"/>
  <c r="C67"/>
  <c r="AK66"/>
  <c r="AJ66"/>
  <c r="AK63"/>
  <c r="AJ63"/>
  <c r="C64" s="1"/>
  <c r="C61"/>
  <c r="AK60"/>
  <c r="AJ60"/>
  <c r="C58"/>
  <c r="AK57"/>
  <c r="AJ57"/>
  <c r="AK54"/>
  <c r="AJ54"/>
  <c r="C55" s="1"/>
  <c r="AK51"/>
  <c r="S79" s="1"/>
  <c r="S80" s="1"/>
  <c r="AJ51"/>
  <c r="AH44"/>
  <c r="AG44"/>
  <c r="AE44"/>
  <c r="AD44"/>
  <c r="AC44"/>
  <c r="Z44"/>
  <c r="Y44"/>
  <c r="U44"/>
  <c r="R44"/>
  <c r="Q44"/>
  <c r="O44"/>
  <c r="N44"/>
  <c r="M44"/>
  <c r="J44"/>
  <c r="I44"/>
  <c r="E44"/>
  <c r="AJ43"/>
  <c r="AI43"/>
  <c r="AI44" s="1"/>
  <c r="AH43"/>
  <c r="AG43"/>
  <c r="AF43"/>
  <c r="AF44" s="1"/>
  <c r="AE43"/>
  <c r="AD43"/>
  <c r="AC43"/>
  <c r="AB43"/>
  <c r="AB44" s="1"/>
  <c r="AA43"/>
  <c r="AA44" s="1"/>
  <c r="Z43"/>
  <c r="Y43"/>
  <c r="X43"/>
  <c r="X44" s="1"/>
  <c r="W43"/>
  <c r="W44" s="1"/>
  <c r="V43"/>
  <c r="V44" s="1"/>
  <c r="U43"/>
  <c r="T43"/>
  <c r="T44" s="1"/>
  <c r="S43"/>
  <c r="S44" s="1"/>
  <c r="R43"/>
  <c r="Q43"/>
  <c r="P43"/>
  <c r="P44" s="1"/>
  <c r="O43"/>
  <c r="N43"/>
  <c r="M43"/>
  <c r="L43"/>
  <c r="L44" s="1"/>
  <c r="K43"/>
  <c r="K44" s="1"/>
  <c r="J43"/>
  <c r="I43"/>
  <c r="H43"/>
  <c r="H44" s="1"/>
  <c r="G43"/>
  <c r="G44" s="1"/>
  <c r="F43"/>
  <c r="F44" s="1"/>
  <c r="E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AK33"/>
  <c r="AJ33"/>
  <c r="AK27"/>
  <c r="AJ27"/>
  <c r="AK24"/>
  <c r="AJ24"/>
  <c r="AK21"/>
  <c r="AJ21"/>
  <c r="AK18"/>
  <c r="AJ18"/>
  <c r="AK15"/>
  <c r="AJ15"/>
  <c r="AK12"/>
  <c r="AJ12"/>
  <c r="AK9"/>
  <c r="AJ9"/>
  <c r="AK6"/>
  <c r="AJ6"/>
  <c r="AI210" i="12"/>
  <c r="AE210"/>
  <c r="AB210"/>
  <c r="AA210"/>
  <c r="W210"/>
  <c r="T210"/>
  <c r="S210"/>
  <c r="O210"/>
  <c r="L210"/>
  <c r="K210"/>
  <c r="I210"/>
  <c r="G210"/>
  <c r="AI209"/>
  <c r="AH209"/>
  <c r="AH210" s="1"/>
  <c r="AG209"/>
  <c r="AG210" s="1"/>
  <c r="AF209"/>
  <c r="AF210" s="1"/>
  <c r="AE209"/>
  <c r="AD209"/>
  <c r="AD210" s="1"/>
  <c r="AC209"/>
  <c r="AC210" s="1"/>
  <c r="AB209"/>
  <c r="AA209"/>
  <c r="Z209"/>
  <c r="Z210" s="1"/>
  <c r="Y209"/>
  <c r="Y210" s="1"/>
  <c r="X209"/>
  <c r="X210" s="1"/>
  <c r="W209"/>
  <c r="V209"/>
  <c r="V210" s="1"/>
  <c r="U209"/>
  <c r="U210" s="1"/>
  <c r="T209"/>
  <c r="S209"/>
  <c r="R209"/>
  <c r="R210" s="1"/>
  <c r="Q209"/>
  <c r="Q210" s="1"/>
  <c r="P209"/>
  <c r="P210" s="1"/>
  <c r="O209"/>
  <c r="N209"/>
  <c r="N210" s="1"/>
  <c r="M209"/>
  <c r="M210" s="1"/>
  <c r="L209"/>
  <c r="K209"/>
  <c r="J209"/>
  <c r="J210" s="1"/>
  <c r="I209"/>
  <c r="H209"/>
  <c r="H210" s="1"/>
  <c r="G209"/>
  <c r="F209"/>
  <c r="F210" s="1"/>
  <c r="E209"/>
  <c r="E210" s="1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AK200"/>
  <c r="AJ200"/>
  <c r="AK197"/>
  <c r="AJ197"/>
  <c r="C195"/>
  <c r="AK194"/>
  <c r="AJ194"/>
  <c r="AK191"/>
  <c r="AJ191"/>
  <c r="AH184"/>
  <c r="AF184"/>
  <c r="AD184"/>
  <c r="AB184"/>
  <c r="Z184"/>
  <c r="V184"/>
  <c r="T184"/>
  <c r="R184"/>
  <c r="P184"/>
  <c r="N184"/>
  <c r="L184"/>
  <c r="J184"/>
  <c r="F184"/>
  <c r="AI183"/>
  <c r="AI184" s="1"/>
  <c r="AH183"/>
  <c r="AG183"/>
  <c r="AG184" s="1"/>
  <c r="AF183"/>
  <c r="AE183"/>
  <c r="AE184" s="1"/>
  <c r="AD183"/>
  <c r="AC183"/>
  <c r="AC184" s="1"/>
  <c r="AB183"/>
  <c r="AA183"/>
  <c r="AA184" s="1"/>
  <c r="Z183"/>
  <c r="Y183"/>
  <c r="Y184" s="1"/>
  <c r="X183"/>
  <c r="X184" s="1"/>
  <c r="W183"/>
  <c r="W184" s="1"/>
  <c r="V183"/>
  <c r="U183"/>
  <c r="U184" s="1"/>
  <c r="T183"/>
  <c r="S183"/>
  <c r="S184" s="1"/>
  <c r="R183"/>
  <c r="Q183"/>
  <c r="Q184" s="1"/>
  <c r="P183"/>
  <c r="O183"/>
  <c r="O184" s="1"/>
  <c r="N183"/>
  <c r="M183"/>
  <c r="M184" s="1"/>
  <c r="L183"/>
  <c r="K183"/>
  <c r="K184" s="1"/>
  <c r="J183"/>
  <c r="I183"/>
  <c r="I184" s="1"/>
  <c r="H183"/>
  <c r="H184" s="1"/>
  <c r="G183"/>
  <c r="F183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AK176"/>
  <c r="AJ176"/>
  <c r="C177" s="1"/>
  <c r="AK173"/>
  <c r="AJ173"/>
  <c r="C174" s="1"/>
  <c r="C171"/>
  <c r="AK170"/>
  <c r="AJ170"/>
  <c r="AK167"/>
  <c r="C168" s="1"/>
  <c r="AJ167"/>
  <c r="AK164"/>
  <c r="AJ164"/>
  <c r="AK161"/>
  <c r="AJ161"/>
  <c r="C162" s="1"/>
  <c r="AK158"/>
  <c r="C184" s="1"/>
  <c r="AJ158"/>
  <c r="C156"/>
  <c r="AK155"/>
  <c r="AJ155"/>
  <c r="C183" s="1"/>
  <c r="AI148"/>
  <c r="AH148"/>
  <c r="AD148"/>
  <c r="AA148"/>
  <c r="Z148"/>
  <c r="V148"/>
  <c r="S148"/>
  <c r="R148"/>
  <c r="N148"/>
  <c r="K148"/>
  <c r="J148"/>
  <c r="F148"/>
  <c r="AI147"/>
  <c r="AH147"/>
  <c r="AG147"/>
  <c r="AG148" s="1"/>
  <c r="AF147"/>
  <c r="AF148" s="1"/>
  <c r="AE147"/>
  <c r="AE148" s="1"/>
  <c r="AD147"/>
  <c r="AC147"/>
  <c r="AC148" s="1"/>
  <c r="AB147"/>
  <c r="AB148" s="1"/>
  <c r="AA147"/>
  <c r="Z147"/>
  <c r="Y147"/>
  <c r="Y148" s="1"/>
  <c r="X147"/>
  <c r="X148" s="1"/>
  <c r="W147"/>
  <c r="W148" s="1"/>
  <c r="V147"/>
  <c r="U147"/>
  <c r="U148" s="1"/>
  <c r="T147"/>
  <c r="T148" s="1"/>
  <c r="S147"/>
  <c r="R147"/>
  <c r="Q147"/>
  <c r="Q148" s="1"/>
  <c r="P147"/>
  <c r="P148" s="1"/>
  <c r="O147"/>
  <c r="O148" s="1"/>
  <c r="N147"/>
  <c r="M147"/>
  <c r="M148" s="1"/>
  <c r="L147"/>
  <c r="L148" s="1"/>
  <c r="K147"/>
  <c r="J147"/>
  <c r="I147"/>
  <c r="I148" s="1"/>
  <c r="H147"/>
  <c r="H148" s="1"/>
  <c r="G147"/>
  <c r="G148" s="1"/>
  <c r="F147"/>
  <c r="E147"/>
  <c r="E148" s="1"/>
  <c r="C147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AJ139"/>
  <c r="C137"/>
  <c r="AK136"/>
  <c r="AJ136"/>
  <c r="AK133"/>
  <c r="C134" s="1"/>
  <c r="AJ133"/>
  <c r="AK130"/>
  <c r="AJ130"/>
  <c r="C131" s="1"/>
  <c r="AK127"/>
  <c r="AJ127"/>
  <c r="C128" s="1"/>
  <c r="AK124"/>
  <c r="AJ124"/>
  <c r="C125" s="1"/>
  <c r="C122"/>
  <c r="AK121"/>
  <c r="AJ121"/>
  <c r="AK118"/>
  <c r="AJ118"/>
  <c r="AJ148" s="1"/>
  <c r="AH111"/>
  <c r="Z111"/>
  <c r="W111"/>
  <c r="V111"/>
  <c r="R111"/>
  <c r="O111"/>
  <c r="N111"/>
  <c r="J111"/>
  <c r="G111"/>
  <c r="F111"/>
  <c r="AI110"/>
  <c r="AI111" s="1"/>
  <c r="AH110"/>
  <c r="AG110"/>
  <c r="AG111" s="1"/>
  <c r="AC110"/>
  <c r="AC111" s="1"/>
  <c r="AB110"/>
  <c r="AB111" s="1"/>
  <c r="AA110"/>
  <c r="AA111" s="1"/>
  <c r="Z110"/>
  <c r="Y110"/>
  <c r="Y111" s="1"/>
  <c r="X110"/>
  <c r="X111" s="1"/>
  <c r="W110"/>
  <c r="V110"/>
  <c r="U110"/>
  <c r="U111" s="1"/>
  <c r="T110"/>
  <c r="T111" s="1"/>
  <c r="S110"/>
  <c r="S111" s="1"/>
  <c r="R110"/>
  <c r="Q110"/>
  <c r="Q111" s="1"/>
  <c r="P110"/>
  <c r="P111" s="1"/>
  <c r="O110"/>
  <c r="N110"/>
  <c r="M110"/>
  <c r="M111" s="1"/>
  <c r="L110"/>
  <c r="L111" s="1"/>
  <c r="K110"/>
  <c r="K111" s="1"/>
  <c r="J110"/>
  <c r="I110"/>
  <c r="I111" s="1"/>
  <c r="H110"/>
  <c r="H111" s="1"/>
  <c r="G110"/>
  <c r="AJ110" s="1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AJ102"/>
  <c r="C100"/>
  <c r="AK99"/>
  <c r="AJ99"/>
  <c r="AK96"/>
  <c r="C97" s="1"/>
  <c r="AJ96"/>
  <c r="AK92"/>
  <c r="AJ92"/>
  <c r="AK89"/>
  <c r="AJ89"/>
  <c r="C90" s="1"/>
  <c r="AK86"/>
  <c r="AJ86"/>
  <c r="AI80"/>
  <c r="AG80"/>
  <c r="AE80"/>
  <c r="AC80"/>
  <c r="AA80"/>
  <c r="Y80"/>
  <c r="U80"/>
  <c r="Q80"/>
  <c r="O80"/>
  <c r="M80"/>
  <c r="K80"/>
  <c r="I80"/>
  <c r="G80"/>
  <c r="E80"/>
  <c r="AI79"/>
  <c r="AH79"/>
  <c r="AH80" s="1"/>
  <c r="AG79"/>
  <c r="AF79"/>
  <c r="AF80" s="1"/>
  <c r="AE79"/>
  <c r="AD79"/>
  <c r="AD80" s="1"/>
  <c r="AC79"/>
  <c r="AB79"/>
  <c r="AB80" s="1"/>
  <c r="AA79"/>
  <c r="Z79"/>
  <c r="Z80" s="1"/>
  <c r="Y79"/>
  <c r="X79"/>
  <c r="X80" s="1"/>
  <c r="U79"/>
  <c r="T79"/>
  <c r="T80" s="1"/>
  <c r="Q79"/>
  <c r="O79"/>
  <c r="N79"/>
  <c r="N80" s="1"/>
  <c r="M79"/>
  <c r="L79"/>
  <c r="L80" s="1"/>
  <c r="K79"/>
  <c r="J79"/>
  <c r="J80" s="1"/>
  <c r="I79"/>
  <c r="H79"/>
  <c r="H80" s="1"/>
  <c r="G79"/>
  <c r="F79"/>
  <c r="F80" s="1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C70"/>
  <c r="AK69"/>
  <c r="AJ69"/>
  <c r="AK66"/>
  <c r="AJ66"/>
  <c r="AK63"/>
  <c r="AJ63"/>
  <c r="C64" s="1"/>
  <c r="AK60"/>
  <c r="C61" s="1"/>
  <c r="AJ60"/>
  <c r="C58"/>
  <c r="AK57"/>
  <c r="AJ57"/>
  <c r="AK54"/>
  <c r="AJ54"/>
  <c r="AK51"/>
  <c r="AJ51"/>
  <c r="AH44"/>
  <c r="AF44"/>
  <c r="AD44"/>
  <c r="AB44"/>
  <c r="Z44"/>
  <c r="X44"/>
  <c r="V44"/>
  <c r="T44"/>
  <c r="R44"/>
  <c r="P44"/>
  <c r="N44"/>
  <c r="L44"/>
  <c r="J44"/>
  <c r="H44"/>
  <c r="F44"/>
  <c r="AI43"/>
  <c r="AI44" s="1"/>
  <c r="AH43"/>
  <c r="AG43"/>
  <c r="AG44" s="1"/>
  <c r="AF43"/>
  <c r="AE43"/>
  <c r="AE44" s="1"/>
  <c r="AD43"/>
  <c r="AC43"/>
  <c r="AC44" s="1"/>
  <c r="AB43"/>
  <c r="AA43"/>
  <c r="AA44" s="1"/>
  <c r="Z43"/>
  <c r="Y43"/>
  <c r="Y44" s="1"/>
  <c r="X43"/>
  <c r="W43"/>
  <c r="W44" s="1"/>
  <c r="V43"/>
  <c r="U43"/>
  <c r="U44" s="1"/>
  <c r="T43"/>
  <c r="S43"/>
  <c r="S44" s="1"/>
  <c r="R43"/>
  <c r="Q43"/>
  <c r="Q44" s="1"/>
  <c r="P43"/>
  <c r="O43"/>
  <c r="O44" s="1"/>
  <c r="N43"/>
  <c r="M43"/>
  <c r="M44" s="1"/>
  <c r="L43"/>
  <c r="K43"/>
  <c r="K44" s="1"/>
  <c r="J43"/>
  <c r="I43"/>
  <c r="I44" s="1"/>
  <c r="H43"/>
  <c r="G43"/>
  <c r="G44" s="1"/>
  <c r="F43"/>
  <c r="E43"/>
  <c r="AJ43" s="1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C37" s="1"/>
  <c r="AK33"/>
  <c r="AJ33"/>
  <c r="AK27"/>
  <c r="AJ27"/>
  <c r="AK24"/>
  <c r="AJ24"/>
  <c r="AK21"/>
  <c r="AJ21"/>
  <c r="AK18"/>
  <c r="AJ18"/>
  <c r="AK15"/>
  <c r="AJ15"/>
  <c r="AK12"/>
  <c r="AJ12"/>
  <c r="AK9"/>
  <c r="C44" s="1"/>
  <c r="AJ9"/>
  <c r="AK6"/>
  <c r="AJ6"/>
  <c r="AI107" i="11"/>
  <c r="AG107"/>
  <c r="AE107"/>
  <c r="AC107"/>
  <c r="AA107"/>
  <c r="Y107"/>
  <c r="W107"/>
  <c r="U107"/>
  <c r="S107"/>
  <c r="Q107"/>
  <c r="O107"/>
  <c r="M107"/>
  <c r="K107"/>
  <c r="I107"/>
  <c r="G107"/>
  <c r="E107"/>
  <c r="AI106"/>
  <c r="AH106"/>
  <c r="AH107" s="1"/>
  <c r="AG106"/>
  <c r="AF106"/>
  <c r="AF107" s="1"/>
  <c r="AE106"/>
  <c r="AD106"/>
  <c r="AD107" s="1"/>
  <c r="AC106"/>
  <c r="AB106"/>
  <c r="AB107" s="1"/>
  <c r="AA106"/>
  <c r="Z106"/>
  <c r="Z107" s="1"/>
  <c r="Y106"/>
  <c r="X106"/>
  <c r="X107" s="1"/>
  <c r="W106"/>
  <c r="V106"/>
  <c r="V107" s="1"/>
  <c r="U106"/>
  <c r="T106"/>
  <c r="T107" s="1"/>
  <c r="S106"/>
  <c r="R106"/>
  <c r="R107" s="1"/>
  <c r="Q106"/>
  <c r="P106"/>
  <c r="P107" s="1"/>
  <c r="O106"/>
  <c r="N106"/>
  <c r="N107" s="1"/>
  <c r="M106"/>
  <c r="L106"/>
  <c r="L107" s="1"/>
  <c r="K106"/>
  <c r="J106"/>
  <c r="J107" s="1"/>
  <c r="I106"/>
  <c r="H106"/>
  <c r="H107" s="1"/>
  <c r="G106"/>
  <c r="F106"/>
  <c r="E106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I105"/>
  <c r="H105"/>
  <c r="G105"/>
  <c r="F105"/>
  <c r="E105"/>
  <c r="AI104"/>
  <c r="AH104"/>
  <c r="AG104"/>
  <c r="AF104"/>
  <c r="AE104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F104"/>
  <c r="E104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C100"/>
  <c r="AK99"/>
  <c r="AJ99"/>
  <c r="AK96"/>
  <c r="AJ96"/>
  <c r="AK94"/>
  <c r="AJ94"/>
  <c r="C95" s="1"/>
  <c r="AK91"/>
  <c r="C92" s="1"/>
  <c r="AJ91"/>
  <c r="C89"/>
  <c r="AK88"/>
  <c r="AJ88"/>
  <c r="AK84"/>
  <c r="AJ84"/>
  <c r="AK80"/>
  <c r="AJ80"/>
  <c r="AK76"/>
  <c r="AJ76"/>
  <c r="AI68"/>
  <c r="AG68"/>
  <c r="AE68"/>
  <c r="AC68"/>
  <c r="AA68"/>
  <c r="Y68"/>
  <c r="W68"/>
  <c r="U68"/>
  <c r="S68"/>
  <c r="Q68"/>
  <c r="O68"/>
  <c r="M68"/>
  <c r="K68"/>
  <c r="I68"/>
  <c r="G68"/>
  <c r="E68"/>
  <c r="AI67"/>
  <c r="AH67"/>
  <c r="AH68" s="1"/>
  <c r="AG67"/>
  <c r="AF67"/>
  <c r="AF68" s="1"/>
  <c r="AE67"/>
  <c r="AD67"/>
  <c r="AD68" s="1"/>
  <c r="AC67"/>
  <c r="AB67"/>
  <c r="AB68" s="1"/>
  <c r="AA67"/>
  <c r="Z67"/>
  <c r="Z68" s="1"/>
  <c r="Y67"/>
  <c r="X67"/>
  <c r="X68" s="1"/>
  <c r="W67"/>
  <c r="V67"/>
  <c r="V68" s="1"/>
  <c r="U67"/>
  <c r="T67"/>
  <c r="T68" s="1"/>
  <c r="S67"/>
  <c r="R67"/>
  <c r="R68" s="1"/>
  <c r="Q67"/>
  <c r="P67"/>
  <c r="P68" s="1"/>
  <c r="O67"/>
  <c r="N67"/>
  <c r="N68" s="1"/>
  <c r="M67"/>
  <c r="L67"/>
  <c r="L68" s="1"/>
  <c r="K67"/>
  <c r="J67"/>
  <c r="J68" s="1"/>
  <c r="I67"/>
  <c r="H67"/>
  <c r="H68" s="1"/>
  <c r="G67"/>
  <c r="F67"/>
  <c r="E67"/>
  <c r="AI65"/>
  <c r="AH65"/>
  <c r="AG65"/>
  <c r="AF65"/>
  <c r="AE65"/>
  <c r="AD65"/>
  <c r="AC65"/>
  <c r="AB65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AI64"/>
  <c r="AH64"/>
  <c r="AG64"/>
  <c r="AF64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C60"/>
  <c r="AK59"/>
  <c r="AJ59"/>
  <c r="AK55"/>
  <c r="AJ55"/>
  <c r="C56" s="1"/>
  <c r="AK51"/>
  <c r="AJ51"/>
  <c r="C52" s="1"/>
  <c r="AK47"/>
  <c r="C48" s="1"/>
  <c r="AJ47"/>
  <c r="C44"/>
  <c r="AK43"/>
  <c r="AJ43"/>
  <c r="AK39"/>
  <c r="AJ39"/>
  <c r="AK35"/>
  <c r="AJ35"/>
  <c r="AK31"/>
  <c r="AJ68" s="1"/>
  <c r="AJ31"/>
  <c r="AI210" i="10"/>
  <c r="AG210"/>
  <c r="AE210"/>
  <c r="AC210"/>
  <c r="AA210"/>
  <c r="Y210"/>
  <c r="W210"/>
  <c r="U210"/>
  <c r="S210"/>
  <c r="Q210"/>
  <c r="O210"/>
  <c r="M210"/>
  <c r="K210"/>
  <c r="I210"/>
  <c r="G210"/>
  <c r="E210"/>
  <c r="AI209"/>
  <c r="AH209"/>
  <c r="AH210" s="1"/>
  <c r="AG209"/>
  <c r="AF209"/>
  <c r="AF210" s="1"/>
  <c r="AE209"/>
  <c r="AD209"/>
  <c r="AD210" s="1"/>
  <c r="AC209"/>
  <c r="AB209"/>
  <c r="AB210" s="1"/>
  <c r="AA209"/>
  <c r="Z209"/>
  <c r="Z210" s="1"/>
  <c r="Y209"/>
  <c r="X209"/>
  <c r="X210" s="1"/>
  <c r="W209"/>
  <c r="V209"/>
  <c r="V210" s="1"/>
  <c r="U209"/>
  <c r="T209"/>
  <c r="T210" s="1"/>
  <c r="S209"/>
  <c r="R209"/>
  <c r="R210" s="1"/>
  <c r="Q209"/>
  <c r="P209"/>
  <c r="P210" s="1"/>
  <c r="O209"/>
  <c r="N209"/>
  <c r="N210" s="1"/>
  <c r="M209"/>
  <c r="L209"/>
  <c r="L210" s="1"/>
  <c r="K209"/>
  <c r="J209"/>
  <c r="J210" s="1"/>
  <c r="I209"/>
  <c r="H209"/>
  <c r="H210" s="1"/>
  <c r="G209"/>
  <c r="F209"/>
  <c r="F210" s="1"/>
  <c r="E209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AK200"/>
  <c r="AJ200"/>
  <c r="C201" s="1"/>
  <c r="AK197"/>
  <c r="C198" s="1"/>
  <c r="AJ197"/>
  <c r="C195"/>
  <c r="AK194"/>
  <c r="AJ194"/>
  <c r="AK191"/>
  <c r="AJ191"/>
  <c r="C192" s="1"/>
  <c r="AH184"/>
  <c r="AF184"/>
  <c r="AD184"/>
  <c r="AB184"/>
  <c r="Z184"/>
  <c r="X184"/>
  <c r="V184"/>
  <c r="T184"/>
  <c r="R184"/>
  <c r="P184"/>
  <c r="N184"/>
  <c r="L184"/>
  <c r="J184"/>
  <c r="H184"/>
  <c r="F184"/>
  <c r="AI183"/>
  <c r="AI184" s="1"/>
  <c r="AH183"/>
  <c r="AG183"/>
  <c r="AG184" s="1"/>
  <c r="AF183"/>
  <c r="AE183"/>
  <c r="AE184" s="1"/>
  <c r="AD183"/>
  <c r="AC183"/>
  <c r="AC184" s="1"/>
  <c r="AB183"/>
  <c r="AA183"/>
  <c r="AA184" s="1"/>
  <c r="Z183"/>
  <c r="Y183"/>
  <c r="Y184" s="1"/>
  <c r="X183"/>
  <c r="W183"/>
  <c r="W184" s="1"/>
  <c r="V183"/>
  <c r="U183"/>
  <c r="U184" s="1"/>
  <c r="T183"/>
  <c r="S183"/>
  <c r="S184" s="1"/>
  <c r="R183"/>
  <c r="Q183"/>
  <c r="Q184" s="1"/>
  <c r="P183"/>
  <c r="O183"/>
  <c r="O184" s="1"/>
  <c r="N183"/>
  <c r="M183"/>
  <c r="M184" s="1"/>
  <c r="L183"/>
  <c r="K183"/>
  <c r="K184" s="1"/>
  <c r="J183"/>
  <c r="I183"/>
  <c r="I184" s="1"/>
  <c r="H183"/>
  <c r="G183"/>
  <c r="G184" s="1"/>
  <c r="F183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AK176"/>
  <c r="C177" s="1"/>
  <c r="AJ176"/>
  <c r="C174"/>
  <c r="AK173"/>
  <c r="AJ173"/>
  <c r="AK170"/>
  <c r="AJ170"/>
  <c r="AK167"/>
  <c r="AJ167"/>
  <c r="C168" s="1"/>
  <c r="AK164"/>
  <c r="C165" s="1"/>
  <c r="AJ164"/>
  <c r="C162"/>
  <c r="AK161"/>
  <c r="AJ161"/>
  <c r="AK158"/>
  <c r="C184" s="1"/>
  <c r="AJ158"/>
  <c r="AK155"/>
  <c r="AJ155"/>
  <c r="AH148"/>
  <c r="AF148"/>
  <c r="AD148"/>
  <c r="AB148"/>
  <c r="Z148"/>
  <c r="X148"/>
  <c r="V148"/>
  <c r="T148"/>
  <c r="R148"/>
  <c r="P148"/>
  <c r="N148"/>
  <c r="L148"/>
  <c r="J148"/>
  <c r="H148"/>
  <c r="F148"/>
  <c r="AI147"/>
  <c r="AI148" s="1"/>
  <c r="AH147"/>
  <c r="AG147"/>
  <c r="AG148" s="1"/>
  <c r="AF147"/>
  <c r="AE147"/>
  <c r="AE148" s="1"/>
  <c r="AD147"/>
  <c r="AC147"/>
  <c r="AC148" s="1"/>
  <c r="AB147"/>
  <c r="AA147"/>
  <c r="AA148" s="1"/>
  <c r="Z147"/>
  <c r="Y147"/>
  <c r="Y148" s="1"/>
  <c r="X147"/>
  <c r="W147"/>
  <c r="W148" s="1"/>
  <c r="V147"/>
  <c r="U147"/>
  <c r="U148" s="1"/>
  <c r="T147"/>
  <c r="S147"/>
  <c r="S148" s="1"/>
  <c r="R147"/>
  <c r="Q147"/>
  <c r="Q148" s="1"/>
  <c r="P147"/>
  <c r="O147"/>
  <c r="O148" s="1"/>
  <c r="N147"/>
  <c r="M147"/>
  <c r="M148" s="1"/>
  <c r="L147"/>
  <c r="K147"/>
  <c r="K148" s="1"/>
  <c r="J147"/>
  <c r="I147"/>
  <c r="I148" s="1"/>
  <c r="H147"/>
  <c r="G147"/>
  <c r="G148" s="1"/>
  <c r="F147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C140" s="1"/>
  <c r="AJ139"/>
  <c r="AK136"/>
  <c r="AJ136"/>
  <c r="C137" s="1"/>
  <c r="AK133"/>
  <c r="AJ133"/>
  <c r="C131"/>
  <c r="AK130"/>
  <c r="AJ130"/>
  <c r="AK127"/>
  <c r="C128" s="1"/>
  <c r="AJ127"/>
  <c r="C125"/>
  <c r="AK124"/>
  <c r="AJ124"/>
  <c r="AK121"/>
  <c r="C148" s="1"/>
  <c r="AJ121"/>
  <c r="AK118"/>
  <c r="AJ118"/>
  <c r="AH111"/>
  <c r="AB111"/>
  <c r="Z111"/>
  <c r="X111"/>
  <c r="V111"/>
  <c r="T111"/>
  <c r="R111"/>
  <c r="P111"/>
  <c r="N111"/>
  <c r="L111"/>
  <c r="J111"/>
  <c r="H111"/>
  <c r="F111"/>
  <c r="AI110"/>
  <c r="AI111" s="1"/>
  <c r="AH110"/>
  <c r="AG110"/>
  <c r="AG111" s="1"/>
  <c r="AC110"/>
  <c r="AC111" s="1"/>
  <c r="AB110"/>
  <c r="AA110"/>
  <c r="AA111" s="1"/>
  <c r="Z110"/>
  <c r="Y110"/>
  <c r="Y111" s="1"/>
  <c r="X110"/>
  <c r="W110"/>
  <c r="W111" s="1"/>
  <c r="V110"/>
  <c r="U110"/>
  <c r="U111" s="1"/>
  <c r="T110"/>
  <c r="S110"/>
  <c r="S111" s="1"/>
  <c r="R110"/>
  <c r="Q110"/>
  <c r="Q111" s="1"/>
  <c r="P110"/>
  <c r="O110"/>
  <c r="O111" s="1"/>
  <c r="N110"/>
  <c r="M110"/>
  <c r="M111" s="1"/>
  <c r="L110"/>
  <c r="K110"/>
  <c r="K111" s="1"/>
  <c r="J110"/>
  <c r="I110"/>
  <c r="I111" s="1"/>
  <c r="H110"/>
  <c r="G110"/>
  <c r="G111" s="1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C103" s="1"/>
  <c r="AJ102"/>
  <c r="AK99"/>
  <c r="AJ99"/>
  <c r="C100" s="1"/>
  <c r="AK96"/>
  <c r="C111" s="1"/>
  <c r="AJ96"/>
  <c r="AK92"/>
  <c r="AJ92"/>
  <c r="C93" s="1"/>
  <c r="AK89"/>
  <c r="C90" s="1"/>
  <c r="AJ89"/>
  <c r="C87"/>
  <c r="AK86"/>
  <c r="AJ86"/>
  <c r="AH80"/>
  <c r="AF80"/>
  <c r="AD80"/>
  <c r="AB80"/>
  <c r="Z80"/>
  <c r="X80"/>
  <c r="T80"/>
  <c r="N80"/>
  <c r="L80"/>
  <c r="J80"/>
  <c r="H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U79"/>
  <c r="U80" s="1"/>
  <c r="T79"/>
  <c r="Q79"/>
  <c r="Q80" s="1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C70" s="1"/>
  <c r="AJ69"/>
  <c r="C67"/>
  <c r="AK66"/>
  <c r="AJ66"/>
  <c r="AK63"/>
  <c r="W79" s="1"/>
  <c r="W80" s="1"/>
  <c r="AJ63"/>
  <c r="AK60"/>
  <c r="AJ60"/>
  <c r="C61" s="1"/>
  <c r="AK57"/>
  <c r="C58" s="1"/>
  <c r="AJ57"/>
  <c r="AK54"/>
  <c r="AJ54"/>
  <c r="C55" s="1"/>
  <c r="AK51"/>
  <c r="AJ80" s="1"/>
  <c r="AJ51"/>
  <c r="AI44"/>
  <c r="AG44"/>
  <c r="AE44"/>
  <c r="AC44"/>
  <c r="AA44"/>
  <c r="Y44"/>
  <c r="W44"/>
  <c r="U44"/>
  <c r="S44"/>
  <c r="Q44"/>
  <c r="O44"/>
  <c r="M44"/>
  <c r="K44"/>
  <c r="I44"/>
  <c r="G44"/>
  <c r="E44"/>
  <c r="AJ43"/>
  <c r="AI43"/>
  <c r="AH43"/>
  <c r="AH44" s="1"/>
  <c r="AG43"/>
  <c r="AF43"/>
  <c r="AF44" s="1"/>
  <c r="AE43"/>
  <c r="AD43"/>
  <c r="AD44" s="1"/>
  <c r="AC43"/>
  <c r="AB43"/>
  <c r="AB44" s="1"/>
  <c r="AA43"/>
  <c r="Z43"/>
  <c r="Z44" s="1"/>
  <c r="Y43"/>
  <c r="X43"/>
  <c r="X44" s="1"/>
  <c r="W43"/>
  <c r="V43"/>
  <c r="V44" s="1"/>
  <c r="U43"/>
  <c r="T43"/>
  <c r="T44" s="1"/>
  <c r="S43"/>
  <c r="R43"/>
  <c r="R44" s="1"/>
  <c r="Q43"/>
  <c r="P43"/>
  <c r="P44" s="1"/>
  <c r="O43"/>
  <c r="N43"/>
  <c r="N44" s="1"/>
  <c r="M43"/>
  <c r="L43"/>
  <c r="L44" s="1"/>
  <c r="K43"/>
  <c r="J43"/>
  <c r="J44" s="1"/>
  <c r="I43"/>
  <c r="H43"/>
  <c r="H44" s="1"/>
  <c r="G43"/>
  <c r="F43"/>
  <c r="F44" s="1"/>
  <c r="E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AK33"/>
  <c r="AJ33"/>
  <c r="AK27"/>
  <c r="AJ27"/>
  <c r="AK24"/>
  <c r="AJ24"/>
  <c r="AK21"/>
  <c r="AJ21"/>
  <c r="AK18"/>
  <c r="AJ18"/>
  <c r="AK15"/>
  <c r="AJ15"/>
  <c r="AK12"/>
  <c r="AJ12"/>
  <c r="AK9"/>
  <c r="AJ9"/>
  <c r="C209" s="1"/>
  <c r="AK6"/>
  <c r="AJ6"/>
  <c r="C7" s="1"/>
  <c r="AI210" i="9"/>
  <c r="AG210"/>
  <c r="AE210"/>
  <c r="AC210"/>
  <c r="AA210"/>
  <c r="Y210"/>
  <c r="W210"/>
  <c r="U210"/>
  <c r="S210"/>
  <c r="Q210"/>
  <c r="O210"/>
  <c r="M210"/>
  <c r="K210"/>
  <c r="I210"/>
  <c r="G210"/>
  <c r="E210"/>
  <c r="AI209"/>
  <c r="AH209"/>
  <c r="AH210" s="1"/>
  <c r="AG209"/>
  <c r="AF209"/>
  <c r="AF210" s="1"/>
  <c r="AE209"/>
  <c r="AD209"/>
  <c r="AD210" s="1"/>
  <c r="AC209"/>
  <c r="AB209"/>
  <c r="AB210" s="1"/>
  <c r="AA209"/>
  <c r="Z209"/>
  <c r="Z210" s="1"/>
  <c r="Y209"/>
  <c r="X209"/>
  <c r="X210" s="1"/>
  <c r="W209"/>
  <c r="V209"/>
  <c r="V210" s="1"/>
  <c r="U209"/>
  <c r="T209"/>
  <c r="T210" s="1"/>
  <c r="S209"/>
  <c r="R209"/>
  <c r="R210" s="1"/>
  <c r="Q209"/>
  <c r="P209"/>
  <c r="P210" s="1"/>
  <c r="O209"/>
  <c r="N209"/>
  <c r="N210" s="1"/>
  <c r="M209"/>
  <c r="L209"/>
  <c r="L210" s="1"/>
  <c r="K209"/>
  <c r="J209"/>
  <c r="J210" s="1"/>
  <c r="I209"/>
  <c r="H209"/>
  <c r="H210" s="1"/>
  <c r="G209"/>
  <c r="F209"/>
  <c r="F210" s="1"/>
  <c r="E209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AK200"/>
  <c r="AJ200"/>
  <c r="C201" s="1"/>
  <c r="AK197"/>
  <c r="AJ197"/>
  <c r="C195"/>
  <c r="AK194"/>
  <c r="AJ194"/>
  <c r="AJ209" s="1"/>
  <c r="AK191"/>
  <c r="C192" s="1"/>
  <c r="AJ191"/>
  <c r="AH184"/>
  <c r="AF184"/>
  <c r="AD184"/>
  <c r="AB184"/>
  <c r="Z184"/>
  <c r="X184"/>
  <c r="V184"/>
  <c r="T184"/>
  <c r="R184"/>
  <c r="P184"/>
  <c r="N184"/>
  <c r="L184"/>
  <c r="J184"/>
  <c r="H184"/>
  <c r="F184"/>
  <c r="AI183"/>
  <c r="AI184" s="1"/>
  <c r="AH183"/>
  <c r="AG183"/>
  <c r="AG184" s="1"/>
  <c r="AF183"/>
  <c r="AE183"/>
  <c r="AE184" s="1"/>
  <c r="AD183"/>
  <c r="AC183"/>
  <c r="AC184" s="1"/>
  <c r="AB183"/>
  <c r="AA183"/>
  <c r="AA184" s="1"/>
  <c r="Z183"/>
  <c r="Y183"/>
  <c r="Y184" s="1"/>
  <c r="X183"/>
  <c r="W183"/>
  <c r="W184" s="1"/>
  <c r="V183"/>
  <c r="U183"/>
  <c r="U184" s="1"/>
  <c r="T183"/>
  <c r="S183"/>
  <c r="S184" s="1"/>
  <c r="R183"/>
  <c r="Q183"/>
  <c r="Q184" s="1"/>
  <c r="P183"/>
  <c r="O183"/>
  <c r="O184" s="1"/>
  <c r="N183"/>
  <c r="M183"/>
  <c r="M184" s="1"/>
  <c r="L183"/>
  <c r="K183"/>
  <c r="K184" s="1"/>
  <c r="J183"/>
  <c r="I183"/>
  <c r="I184" s="1"/>
  <c r="H183"/>
  <c r="G183"/>
  <c r="F183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AK176"/>
  <c r="AJ176"/>
  <c r="C174"/>
  <c r="AK173"/>
  <c r="AJ173"/>
  <c r="AK170"/>
  <c r="C171" s="1"/>
  <c r="AJ170"/>
  <c r="C168"/>
  <c r="AK167"/>
  <c r="AJ167"/>
  <c r="AK164"/>
  <c r="AJ164"/>
  <c r="AK161"/>
  <c r="AJ161"/>
  <c r="C162" s="1"/>
  <c r="AK158"/>
  <c r="C159" s="1"/>
  <c r="AJ158"/>
  <c r="AK155"/>
  <c r="AJ155"/>
  <c r="C183" s="1"/>
  <c r="AH148"/>
  <c r="AF148"/>
  <c r="AD148"/>
  <c r="AB148"/>
  <c r="Z148"/>
  <c r="X148"/>
  <c r="V148"/>
  <c r="T148"/>
  <c r="R148"/>
  <c r="P148"/>
  <c r="N148"/>
  <c r="L148"/>
  <c r="J148"/>
  <c r="H148"/>
  <c r="F148"/>
  <c r="AI147"/>
  <c r="AI148" s="1"/>
  <c r="AH147"/>
  <c r="AG147"/>
  <c r="AG148" s="1"/>
  <c r="AF147"/>
  <c r="AE147"/>
  <c r="AE148" s="1"/>
  <c r="AD147"/>
  <c r="AC147"/>
  <c r="AC148" s="1"/>
  <c r="AB147"/>
  <c r="AA147"/>
  <c r="AA148" s="1"/>
  <c r="Z147"/>
  <c r="Y147"/>
  <c r="Y148" s="1"/>
  <c r="X147"/>
  <c r="W147"/>
  <c r="W148" s="1"/>
  <c r="V147"/>
  <c r="U147"/>
  <c r="U148" s="1"/>
  <c r="T147"/>
  <c r="S147"/>
  <c r="S148" s="1"/>
  <c r="R147"/>
  <c r="Q147"/>
  <c r="Q148" s="1"/>
  <c r="P147"/>
  <c r="O147"/>
  <c r="O148" s="1"/>
  <c r="N147"/>
  <c r="M147"/>
  <c r="M148" s="1"/>
  <c r="L147"/>
  <c r="K147"/>
  <c r="K148" s="1"/>
  <c r="J147"/>
  <c r="I147"/>
  <c r="I148" s="1"/>
  <c r="H147"/>
  <c r="G147"/>
  <c r="F147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AJ139"/>
  <c r="C140" s="1"/>
  <c r="C137"/>
  <c r="AK136"/>
  <c r="AJ136"/>
  <c r="AK133"/>
  <c r="C134" s="1"/>
  <c r="AJ133"/>
  <c r="AK130"/>
  <c r="AJ130"/>
  <c r="C131" s="1"/>
  <c r="AK127"/>
  <c r="AJ127"/>
  <c r="C128" s="1"/>
  <c r="AK124"/>
  <c r="AJ124"/>
  <c r="C125" s="1"/>
  <c r="AK121"/>
  <c r="C122" s="1"/>
  <c r="AJ121"/>
  <c r="C119"/>
  <c r="AK118"/>
  <c r="AJ118"/>
  <c r="AH111"/>
  <c r="AB111"/>
  <c r="Z111"/>
  <c r="X111"/>
  <c r="V111"/>
  <c r="T111"/>
  <c r="R111"/>
  <c r="P111"/>
  <c r="N111"/>
  <c r="L111"/>
  <c r="J111"/>
  <c r="H111"/>
  <c r="F111"/>
  <c r="AI110"/>
  <c r="AI111" s="1"/>
  <c r="AH110"/>
  <c r="AC110"/>
  <c r="AC111" s="1"/>
  <c r="AB110"/>
  <c r="AA110"/>
  <c r="AA111" s="1"/>
  <c r="Z110"/>
  <c r="Y110"/>
  <c r="Y111" s="1"/>
  <c r="X110"/>
  <c r="W110"/>
  <c r="W111" s="1"/>
  <c r="V110"/>
  <c r="U110"/>
  <c r="U111" s="1"/>
  <c r="T110"/>
  <c r="S110"/>
  <c r="S111" s="1"/>
  <c r="R110"/>
  <c r="Q110"/>
  <c r="Q111" s="1"/>
  <c r="P110"/>
  <c r="O110"/>
  <c r="O111" s="1"/>
  <c r="N110"/>
  <c r="M110"/>
  <c r="M111" s="1"/>
  <c r="L110"/>
  <c r="K110"/>
  <c r="K111" s="1"/>
  <c r="J110"/>
  <c r="I110"/>
  <c r="I111" s="1"/>
  <c r="H110"/>
  <c r="G110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AJ102"/>
  <c r="C100"/>
  <c r="AK99"/>
  <c r="AJ99"/>
  <c r="AK96"/>
  <c r="C97" s="1"/>
  <c r="AJ96"/>
  <c r="C93"/>
  <c r="AK92"/>
  <c r="AJ92"/>
  <c r="AK89"/>
  <c r="AJ89"/>
  <c r="AK86"/>
  <c r="AJ86"/>
  <c r="AH80"/>
  <c r="AF80"/>
  <c r="AD80"/>
  <c r="AB80"/>
  <c r="Z80"/>
  <c r="X80"/>
  <c r="T80"/>
  <c r="N80"/>
  <c r="L80"/>
  <c r="J80"/>
  <c r="H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U79"/>
  <c r="U80" s="1"/>
  <c r="T79"/>
  <c r="Q79"/>
  <c r="Q80" s="1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AJ69"/>
  <c r="C70" s="1"/>
  <c r="AK66"/>
  <c r="AJ66"/>
  <c r="C67" s="1"/>
  <c r="C64"/>
  <c r="AK63"/>
  <c r="AJ63"/>
  <c r="AK60"/>
  <c r="C61" s="1"/>
  <c r="AJ60"/>
  <c r="AK57"/>
  <c r="AJ57"/>
  <c r="AK54"/>
  <c r="AJ54"/>
  <c r="AK51"/>
  <c r="W79" s="1"/>
  <c r="W80" s="1"/>
  <c r="AJ51"/>
  <c r="AI44"/>
  <c r="AF44"/>
  <c r="AE44"/>
  <c r="AC44"/>
  <c r="AA44"/>
  <c r="W44"/>
  <c r="U44"/>
  <c r="S44"/>
  <c r="P44"/>
  <c r="O44"/>
  <c r="M44"/>
  <c r="K44"/>
  <c r="G44"/>
  <c r="E44"/>
  <c r="AJ43"/>
  <c r="AI43"/>
  <c r="AH43"/>
  <c r="AH44" s="1"/>
  <c r="AG43"/>
  <c r="AG44" s="1"/>
  <c r="AF43"/>
  <c r="AE43"/>
  <c r="AD43"/>
  <c r="AD44" s="1"/>
  <c r="AC43"/>
  <c r="AB43"/>
  <c r="AB44" s="1"/>
  <c r="AA43"/>
  <c r="Z43"/>
  <c r="Z44" s="1"/>
  <c r="Y43"/>
  <c r="Y44" s="1"/>
  <c r="X43"/>
  <c r="X44" s="1"/>
  <c r="W43"/>
  <c r="V43"/>
  <c r="V44" s="1"/>
  <c r="U43"/>
  <c r="T43"/>
  <c r="T44" s="1"/>
  <c r="S43"/>
  <c r="R43"/>
  <c r="R44" s="1"/>
  <c r="Q43"/>
  <c r="Q44" s="1"/>
  <c r="P43"/>
  <c r="O43"/>
  <c r="N43"/>
  <c r="N44" s="1"/>
  <c r="M43"/>
  <c r="L43"/>
  <c r="L44" s="1"/>
  <c r="K43"/>
  <c r="J43"/>
  <c r="J44" s="1"/>
  <c r="I43"/>
  <c r="I44" s="1"/>
  <c r="H43"/>
  <c r="H44" s="1"/>
  <c r="G43"/>
  <c r="F43"/>
  <c r="F44" s="1"/>
  <c r="E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C37" s="1"/>
  <c r="AJ36"/>
  <c r="C34"/>
  <c r="AK33"/>
  <c r="AJ33"/>
  <c r="AJ44" s="1"/>
  <c r="AK27"/>
  <c r="AJ27"/>
  <c r="AK24"/>
  <c r="AJ24"/>
  <c r="AK21"/>
  <c r="AJ21"/>
  <c r="AK18"/>
  <c r="AJ18"/>
  <c r="AK15"/>
  <c r="AJ15"/>
  <c r="AK12"/>
  <c r="AJ12"/>
  <c r="AK9"/>
  <c r="AJ9"/>
  <c r="AK6"/>
  <c r="C210" s="1"/>
  <c r="AJ6"/>
  <c r="AI210" i="8"/>
  <c r="AG210"/>
  <c r="AD210"/>
  <c r="AC210"/>
  <c r="AA210"/>
  <c r="Y210"/>
  <c r="U210"/>
  <c r="S210"/>
  <c r="Q210"/>
  <c r="N210"/>
  <c r="M210"/>
  <c r="K210"/>
  <c r="I210"/>
  <c r="E210"/>
  <c r="AJ209"/>
  <c r="AI209"/>
  <c r="AH209"/>
  <c r="AH210" s="1"/>
  <c r="AG209"/>
  <c r="AF209"/>
  <c r="AF210" s="1"/>
  <c r="AE209"/>
  <c r="AE210" s="1"/>
  <c r="AD209"/>
  <c r="AC209"/>
  <c r="AB209"/>
  <c r="AB210" s="1"/>
  <c r="AA209"/>
  <c r="Z209"/>
  <c r="Z210" s="1"/>
  <c r="Y209"/>
  <c r="X209"/>
  <c r="X210" s="1"/>
  <c r="W209"/>
  <c r="W210" s="1"/>
  <c r="V209"/>
  <c r="V210" s="1"/>
  <c r="U209"/>
  <c r="T209"/>
  <c r="T210" s="1"/>
  <c r="S209"/>
  <c r="R209"/>
  <c r="R210" s="1"/>
  <c r="Q209"/>
  <c r="P209"/>
  <c r="P210" s="1"/>
  <c r="O209"/>
  <c r="O210" s="1"/>
  <c r="N209"/>
  <c r="M209"/>
  <c r="L209"/>
  <c r="L210" s="1"/>
  <c r="K209"/>
  <c r="J209"/>
  <c r="J210" s="1"/>
  <c r="I209"/>
  <c r="H209"/>
  <c r="H210" s="1"/>
  <c r="G209"/>
  <c r="G210" s="1"/>
  <c r="F209"/>
  <c r="F210" s="1"/>
  <c r="E209"/>
  <c r="C209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AK200"/>
  <c r="AJ200"/>
  <c r="C201" s="1"/>
  <c r="AK197"/>
  <c r="C198" s="1"/>
  <c r="AJ197"/>
  <c r="C195"/>
  <c r="AK194"/>
  <c r="AJ194"/>
  <c r="AK191"/>
  <c r="AJ191"/>
  <c r="C192" s="1"/>
  <c r="AH184"/>
  <c r="AF184"/>
  <c r="AD184"/>
  <c r="Z184"/>
  <c r="X184"/>
  <c r="U184"/>
  <c r="R184"/>
  <c r="P184"/>
  <c r="N184"/>
  <c r="J184"/>
  <c r="H184"/>
  <c r="E184"/>
  <c r="AI183"/>
  <c r="AI184" s="1"/>
  <c r="AH183"/>
  <c r="AG183"/>
  <c r="AG184" s="1"/>
  <c r="AF183"/>
  <c r="AE183"/>
  <c r="AE184" s="1"/>
  <c r="AD183"/>
  <c r="AC183"/>
  <c r="AC184" s="1"/>
  <c r="AB183"/>
  <c r="AB184" s="1"/>
  <c r="AA183"/>
  <c r="AA184" s="1"/>
  <c r="Z183"/>
  <c r="Y183"/>
  <c r="Y184" s="1"/>
  <c r="X183"/>
  <c r="W183"/>
  <c r="W184" s="1"/>
  <c r="V183"/>
  <c r="V184" s="1"/>
  <c r="U183"/>
  <c r="T183"/>
  <c r="T184" s="1"/>
  <c r="S183"/>
  <c r="S184" s="1"/>
  <c r="R183"/>
  <c r="Q183"/>
  <c r="Q184" s="1"/>
  <c r="P183"/>
  <c r="O183"/>
  <c r="O184" s="1"/>
  <c r="N183"/>
  <c r="M183"/>
  <c r="M184" s="1"/>
  <c r="L183"/>
  <c r="L184" s="1"/>
  <c r="K183"/>
  <c r="K184" s="1"/>
  <c r="J183"/>
  <c r="I183"/>
  <c r="I184" s="1"/>
  <c r="H183"/>
  <c r="G183"/>
  <c r="G184" s="1"/>
  <c r="F183"/>
  <c r="E183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AK176"/>
  <c r="AJ176"/>
  <c r="C177" s="1"/>
  <c r="AK173"/>
  <c r="AJ173"/>
  <c r="C174" s="1"/>
  <c r="AK170"/>
  <c r="C171" s="1"/>
  <c r="AJ170"/>
  <c r="C168"/>
  <c r="AK167"/>
  <c r="AJ167"/>
  <c r="AK164"/>
  <c r="AJ164"/>
  <c r="AK161"/>
  <c r="AJ161"/>
  <c r="C162" s="1"/>
  <c r="AK158"/>
  <c r="C159" s="1"/>
  <c r="AJ158"/>
  <c r="C156"/>
  <c r="AK155"/>
  <c r="C184" s="1"/>
  <c r="AJ155"/>
  <c r="AJ184" s="1"/>
  <c r="AH148"/>
  <c r="AF148"/>
  <c r="AD148"/>
  <c r="AB148"/>
  <c r="Z148"/>
  <c r="X148"/>
  <c r="V148"/>
  <c r="T148"/>
  <c r="R148"/>
  <c r="P148"/>
  <c r="N148"/>
  <c r="L148"/>
  <c r="J148"/>
  <c r="H148"/>
  <c r="F148"/>
  <c r="AI147"/>
  <c r="AI148" s="1"/>
  <c r="AH147"/>
  <c r="AG147"/>
  <c r="AG148" s="1"/>
  <c r="AF147"/>
  <c r="AE147"/>
  <c r="AE148" s="1"/>
  <c r="AD147"/>
  <c r="AC147"/>
  <c r="AC148" s="1"/>
  <c r="AB147"/>
  <c r="AA147"/>
  <c r="AA148" s="1"/>
  <c r="Z147"/>
  <c r="Y147"/>
  <c r="Y148" s="1"/>
  <c r="X147"/>
  <c r="W147"/>
  <c r="W148" s="1"/>
  <c r="V147"/>
  <c r="U147"/>
  <c r="U148" s="1"/>
  <c r="T147"/>
  <c r="S147"/>
  <c r="S148" s="1"/>
  <c r="R147"/>
  <c r="Q147"/>
  <c r="Q148" s="1"/>
  <c r="P147"/>
  <c r="O147"/>
  <c r="O148" s="1"/>
  <c r="N147"/>
  <c r="M147"/>
  <c r="M148" s="1"/>
  <c r="L147"/>
  <c r="K147"/>
  <c r="K148" s="1"/>
  <c r="J147"/>
  <c r="I147"/>
  <c r="I148" s="1"/>
  <c r="H147"/>
  <c r="G147"/>
  <c r="G148" s="1"/>
  <c r="F147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AJ139"/>
  <c r="AK136"/>
  <c r="AJ136"/>
  <c r="C137" s="1"/>
  <c r="AK133"/>
  <c r="C134" s="1"/>
  <c r="AJ133"/>
  <c r="C131"/>
  <c r="AK130"/>
  <c r="AJ130"/>
  <c r="AK127"/>
  <c r="C148" s="1"/>
  <c r="AJ127"/>
  <c r="C128" s="1"/>
  <c r="AK124"/>
  <c r="AJ124"/>
  <c r="C125" s="1"/>
  <c r="AK121"/>
  <c r="C122" s="1"/>
  <c r="AJ121"/>
  <c r="C119"/>
  <c r="AK118"/>
  <c r="AJ118"/>
  <c r="AH111"/>
  <c r="AB111"/>
  <c r="Z111"/>
  <c r="X111"/>
  <c r="V111"/>
  <c r="T111"/>
  <c r="R111"/>
  <c r="P111"/>
  <c r="N111"/>
  <c r="L111"/>
  <c r="J111"/>
  <c r="H111"/>
  <c r="F111"/>
  <c r="AI110"/>
  <c r="AI111" s="1"/>
  <c r="AH110"/>
  <c r="AC110"/>
  <c r="AC111" s="1"/>
  <c r="AB110"/>
  <c r="AA110"/>
  <c r="AA111" s="1"/>
  <c r="Z110"/>
  <c r="Y110"/>
  <c r="Y111" s="1"/>
  <c r="X110"/>
  <c r="W110"/>
  <c r="W111" s="1"/>
  <c r="V110"/>
  <c r="U110"/>
  <c r="U111" s="1"/>
  <c r="T110"/>
  <c r="S110"/>
  <c r="S111" s="1"/>
  <c r="R110"/>
  <c r="Q110"/>
  <c r="Q111" s="1"/>
  <c r="P110"/>
  <c r="O110"/>
  <c r="O111" s="1"/>
  <c r="N110"/>
  <c r="M110"/>
  <c r="M111" s="1"/>
  <c r="L110"/>
  <c r="K110"/>
  <c r="K111" s="1"/>
  <c r="J110"/>
  <c r="I110"/>
  <c r="I111" s="1"/>
  <c r="H110"/>
  <c r="G110"/>
  <c r="G111" s="1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AJ102"/>
  <c r="C103" s="1"/>
  <c r="AK99"/>
  <c r="AJ99"/>
  <c r="C100" s="1"/>
  <c r="AK96"/>
  <c r="C97" s="1"/>
  <c r="AJ96"/>
  <c r="C93"/>
  <c r="AK92"/>
  <c r="AJ92"/>
  <c r="AK89"/>
  <c r="AE110" s="1"/>
  <c r="AE111" s="1"/>
  <c r="AJ89"/>
  <c r="AK86"/>
  <c r="AJ86"/>
  <c r="AH80"/>
  <c r="AF80"/>
  <c r="AD80"/>
  <c r="AB80"/>
  <c r="Z80"/>
  <c r="X80"/>
  <c r="T80"/>
  <c r="N80"/>
  <c r="L80"/>
  <c r="J80"/>
  <c r="H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U79"/>
  <c r="U80" s="1"/>
  <c r="T79"/>
  <c r="Q79"/>
  <c r="Q80" s="1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AJ69"/>
  <c r="C70" s="1"/>
  <c r="AK66"/>
  <c r="AJ66"/>
  <c r="C67" s="1"/>
  <c r="AK63"/>
  <c r="C64" s="1"/>
  <c r="AJ63"/>
  <c r="C61"/>
  <c r="AK60"/>
  <c r="AJ60"/>
  <c r="AK57"/>
  <c r="S79" s="1"/>
  <c r="S80" s="1"/>
  <c r="AJ57"/>
  <c r="AK54"/>
  <c r="AJ54"/>
  <c r="AK51"/>
  <c r="AJ80" s="1"/>
  <c r="AJ51"/>
  <c r="AI44"/>
  <c r="AG44"/>
  <c r="AE44"/>
  <c r="AC44"/>
  <c r="AA44"/>
  <c r="Y44"/>
  <c r="W44"/>
  <c r="U44"/>
  <c r="S44"/>
  <c r="Q44"/>
  <c r="O44"/>
  <c r="M44"/>
  <c r="K44"/>
  <c r="I44"/>
  <c r="G44"/>
  <c r="E44"/>
  <c r="AJ43"/>
  <c r="AI43"/>
  <c r="AH43"/>
  <c r="AH44" s="1"/>
  <c r="AG43"/>
  <c r="AF43"/>
  <c r="AF44" s="1"/>
  <c r="AE43"/>
  <c r="AD43"/>
  <c r="AD44" s="1"/>
  <c r="AC43"/>
  <c r="AB43"/>
  <c r="AB44" s="1"/>
  <c r="AA43"/>
  <c r="Z43"/>
  <c r="Z44" s="1"/>
  <c r="Y43"/>
  <c r="X43"/>
  <c r="X44" s="1"/>
  <c r="W43"/>
  <c r="V43"/>
  <c r="V44" s="1"/>
  <c r="U43"/>
  <c r="T43"/>
  <c r="T44" s="1"/>
  <c r="S43"/>
  <c r="R43"/>
  <c r="R44" s="1"/>
  <c r="Q43"/>
  <c r="P43"/>
  <c r="P44" s="1"/>
  <c r="O43"/>
  <c r="N43"/>
  <c r="N44" s="1"/>
  <c r="M43"/>
  <c r="L43"/>
  <c r="L44" s="1"/>
  <c r="K43"/>
  <c r="J43"/>
  <c r="J44" s="1"/>
  <c r="I43"/>
  <c r="H43"/>
  <c r="H44" s="1"/>
  <c r="G43"/>
  <c r="F43"/>
  <c r="F44" s="1"/>
  <c r="E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C37" s="1"/>
  <c r="AJ36"/>
  <c r="C34"/>
  <c r="AK33"/>
  <c r="AJ33"/>
  <c r="AJ44" s="1"/>
  <c r="AK27"/>
  <c r="AJ27"/>
  <c r="AK24"/>
  <c r="AJ24"/>
  <c r="AK21"/>
  <c r="AJ21"/>
  <c r="AK18"/>
  <c r="AJ18"/>
  <c r="AK15"/>
  <c r="AJ15"/>
  <c r="AK12"/>
  <c r="AJ12"/>
  <c r="AK9"/>
  <c r="AJ9"/>
  <c r="C43" s="1"/>
  <c r="AK6"/>
  <c r="C210" s="1"/>
  <c r="AJ6"/>
  <c r="AH219" i="7"/>
  <c r="AF219"/>
  <c r="AD219"/>
  <c r="AB219"/>
  <c r="Z219"/>
  <c r="X219"/>
  <c r="V219"/>
  <c r="T219"/>
  <c r="R219"/>
  <c r="P219"/>
  <c r="N219"/>
  <c r="L219"/>
  <c r="J219"/>
  <c r="H219"/>
  <c r="F219"/>
  <c r="AI218"/>
  <c r="AI219" s="1"/>
  <c r="AH218"/>
  <c r="AG218"/>
  <c r="AG219" s="1"/>
  <c r="AF218"/>
  <c r="AE218"/>
  <c r="AE219" s="1"/>
  <c r="AD218"/>
  <c r="AC218"/>
  <c r="AC219" s="1"/>
  <c r="AB218"/>
  <c r="AA218"/>
  <c r="AA219" s="1"/>
  <c r="Z218"/>
  <c r="Y218"/>
  <c r="Y219" s="1"/>
  <c r="X218"/>
  <c r="W218"/>
  <c r="W219" s="1"/>
  <c r="V218"/>
  <c r="U218"/>
  <c r="U219" s="1"/>
  <c r="T218"/>
  <c r="S218"/>
  <c r="S219" s="1"/>
  <c r="R218"/>
  <c r="Q218"/>
  <c r="Q219" s="1"/>
  <c r="P218"/>
  <c r="O218"/>
  <c r="O219" s="1"/>
  <c r="N218"/>
  <c r="M218"/>
  <c r="M219" s="1"/>
  <c r="L218"/>
  <c r="K218"/>
  <c r="K219" s="1"/>
  <c r="J218"/>
  <c r="I218"/>
  <c r="I219" s="1"/>
  <c r="H218"/>
  <c r="G218"/>
  <c r="G219" s="1"/>
  <c r="F218"/>
  <c r="E218"/>
  <c r="E219" s="1"/>
  <c r="AJ217"/>
  <c r="AI216"/>
  <c r="AH216"/>
  <c r="AG216"/>
  <c r="AF216"/>
  <c r="AE216"/>
  <c r="AD216"/>
  <c r="AC216"/>
  <c r="AB216"/>
  <c r="AA216"/>
  <c r="Z216"/>
  <c r="Y216"/>
  <c r="X216"/>
  <c r="W216"/>
  <c r="V216"/>
  <c r="U216"/>
  <c r="T216"/>
  <c r="S216"/>
  <c r="R216"/>
  <c r="Q216"/>
  <c r="P216"/>
  <c r="O216"/>
  <c r="N216"/>
  <c r="M216"/>
  <c r="L216"/>
  <c r="K216"/>
  <c r="J216"/>
  <c r="I216"/>
  <c r="H216"/>
  <c r="G216"/>
  <c r="F216"/>
  <c r="E216"/>
  <c r="AI215"/>
  <c r="AH215"/>
  <c r="AG215"/>
  <c r="AF215"/>
  <c r="AE215"/>
  <c r="AD215"/>
  <c r="AC215"/>
  <c r="AB215"/>
  <c r="AA215"/>
  <c r="Z215"/>
  <c r="Y215"/>
  <c r="X215"/>
  <c r="W215"/>
  <c r="V215"/>
  <c r="U215"/>
  <c r="T215"/>
  <c r="S215"/>
  <c r="R215"/>
  <c r="Q215"/>
  <c r="P215"/>
  <c r="O215"/>
  <c r="N215"/>
  <c r="M215"/>
  <c r="L215"/>
  <c r="K215"/>
  <c r="J215"/>
  <c r="I215"/>
  <c r="H215"/>
  <c r="G215"/>
  <c r="F215"/>
  <c r="E215"/>
  <c r="AI214"/>
  <c r="AH214"/>
  <c r="AG214"/>
  <c r="AF214"/>
  <c r="AE214"/>
  <c r="AD214"/>
  <c r="AC214"/>
  <c r="AB214"/>
  <c r="AA214"/>
  <c r="Z214"/>
  <c r="Y214"/>
  <c r="X214"/>
  <c r="W214"/>
  <c r="V214"/>
  <c r="U214"/>
  <c r="T214"/>
  <c r="S214"/>
  <c r="R214"/>
  <c r="Q214"/>
  <c r="P214"/>
  <c r="O214"/>
  <c r="N214"/>
  <c r="M214"/>
  <c r="L214"/>
  <c r="K214"/>
  <c r="J214"/>
  <c r="I214"/>
  <c r="H214"/>
  <c r="G214"/>
  <c r="F214"/>
  <c r="E214"/>
  <c r="AI213"/>
  <c r="AH213"/>
  <c r="AG213"/>
  <c r="AF213"/>
  <c r="AE213"/>
  <c r="AD213"/>
  <c r="AC213"/>
  <c r="AB213"/>
  <c r="AA213"/>
  <c r="Z213"/>
  <c r="Y213"/>
  <c r="X213"/>
  <c r="W213"/>
  <c r="V213"/>
  <c r="U213"/>
  <c r="T213"/>
  <c r="S213"/>
  <c r="R213"/>
  <c r="Q213"/>
  <c r="P213"/>
  <c r="O213"/>
  <c r="N213"/>
  <c r="M213"/>
  <c r="L213"/>
  <c r="K213"/>
  <c r="J213"/>
  <c r="I213"/>
  <c r="H213"/>
  <c r="G213"/>
  <c r="F213"/>
  <c r="E213"/>
  <c r="AK209"/>
  <c r="AJ209"/>
  <c r="C210" s="1"/>
  <c r="AK206"/>
  <c r="AJ206"/>
  <c r="C207" s="1"/>
  <c r="AK203"/>
  <c r="C204" s="1"/>
  <c r="AJ203"/>
  <c r="AK200"/>
  <c r="AJ200"/>
  <c r="AJ218" s="1"/>
  <c r="N192"/>
  <c r="N193" s="1"/>
  <c r="F192"/>
  <c r="F193" s="1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F191"/>
  <c r="E191"/>
  <c r="AI190"/>
  <c r="AH190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H190"/>
  <c r="G190"/>
  <c r="F190"/>
  <c r="E190"/>
  <c r="AI189"/>
  <c r="AH189"/>
  <c r="AG189"/>
  <c r="AF189"/>
  <c r="AE189"/>
  <c r="AD189"/>
  <c r="AC189"/>
  <c r="AB189"/>
  <c r="AA189"/>
  <c r="Z189"/>
  <c r="Y189"/>
  <c r="X189"/>
  <c r="W189"/>
  <c r="V189"/>
  <c r="U189"/>
  <c r="T189"/>
  <c r="S189"/>
  <c r="R189"/>
  <c r="Q189"/>
  <c r="P189"/>
  <c r="O189"/>
  <c r="N189"/>
  <c r="M189"/>
  <c r="L189"/>
  <c r="K189"/>
  <c r="J189"/>
  <c r="I189"/>
  <c r="H189"/>
  <c r="G189"/>
  <c r="F189"/>
  <c r="E189"/>
  <c r="C186"/>
  <c r="AK185"/>
  <c r="AJ185"/>
  <c r="AK182"/>
  <c r="C183" s="1"/>
  <c r="AJ182"/>
  <c r="C180"/>
  <c r="AK179"/>
  <c r="AJ179"/>
  <c r="AK176"/>
  <c r="AJ176"/>
  <c r="C177" s="1"/>
  <c r="AK173"/>
  <c r="AJ173"/>
  <c r="C174" s="1"/>
  <c r="AK170"/>
  <c r="C171" s="1"/>
  <c r="AJ170"/>
  <c r="AK167"/>
  <c r="AJ167"/>
  <c r="C168" s="1"/>
  <c r="AK164"/>
  <c r="AJ164"/>
  <c r="C165" s="1"/>
  <c r="C162"/>
  <c r="AK161"/>
  <c r="AJ161"/>
  <c r="AK158"/>
  <c r="C159" s="1"/>
  <c r="AJ158"/>
  <c r="C156"/>
  <c r="AK155"/>
  <c r="AJ155"/>
  <c r="C192" s="1"/>
  <c r="AH148"/>
  <c r="AF148"/>
  <c r="AD148"/>
  <c r="AB148"/>
  <c r="Z148"/>
  <c r="X148"/>
  <c r="V148"/>
  <c r="T148"/>
  <c r="R148"/>
  <c r="P148"/>
  <c r="N148"/>
  <c r="L148"/>
  <c r="J148"/>
  <c r="H148"/>
  <c r="F148"/>
  <c r="AI147"/>
  <c r="AI148" s="1"/>
  <c r="AH147"/>
  <c r="AG147"/>
  <c r="AG148" s="1"/>
  <c r="AF147"/>
  <c r="AE147"/>
  <c r="AE148" s="1"/>
  <c r="AD147"/>
  <c r="AC147"/>
  <c r="AC148" s="1"/>
  <c r="AB147"/>
  <c r="AA147"/>
  <c r="AA148" s="1"/>
  <c r="Z147"/>
  <c r="Y147"/>
  <c r="Y148" s="1"/>
  <c r="X147"/>
  <c r="W147"/>
  <c r="W148" s="1"/>
  <c r="V147"/>
  <c r="U147"/>
  <c r="U148" s="1"/>
  <c r="T147"/>
  <c r="S147"/>
  <c r="S148" s="1"/>
  <c r="R147"/>
  <c r="Q147"/>
  <c r="Q148" s="1"/>
  <c r="P147"/>
  <c r="O147"/>
  <c r="O148" s="1"/>
  <c r="N147"/>
  <c r="M147"/>
  <c r="M148" s="1"/>
  <c r="L147"/>
  <c r="K147"/>
  <c r="K148" s="1"/>
  <c r="J147"/>
  <c r="I147"/>
  <c r="I148" s="1"/>
  <c r="H147"/>
  <c r="G147"/>
  <c r="F147"/>
  <c r="E147"/>
  <c r="E148" s="1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AK139"/>
  <c r="AJ139"/>
  <c r="AK136"/>
  <c r="AJ136"/>
  <c r="C137" s="1"/>
  <c r="AK133"/>
  <c r="C134" s="1"/>
  <c r="AJ133"/>
  <c r="C131"/>
  <c r="AK130"/>
  <c r="AJ130"/>
  <c r="AK127"/>
  <c r="AJ127"/>
  <c r="C125"/>
  <c r="AK124"/>
  <c r="AJ124"/>
  <c r="AK121"/>
  <c r="C122" s="1"/>
  <c r="AJ121"/>
  <c r="AK118"/>
  <c r="AJ118"/>
  <c r="C119" s="1"/>
  <c r="AH111"/>
  <c r="AB111"/>
  <c r="Z111"/>
  <c r="X111"/>
  <c r="V111"/>
  <c r="T111"/>
  <c r="R111"/>
  <c r="P111"/>
  <c r="N111"/>
  <c r="L111"/>
  <c r="J111"/>
  <c r="H111"/>
  <c r="F111"/>
  <c r="AI110"/>
  <c r="AI111" s="1"/>
  <c r="AH110"/>
  <c r="AC110"/>
  <c r="AC111" s="1"/>
  <c r="AB110"/>
  <c r="AA110"/>
  <c r="AA111" s="1"/>
  <c r="Z110"/>
  <c r="Y110"/>
  <c r="Y111" s="1"/>
  <c r="X110"/>
  <c r="W110"/>
  <c r="W111" s="1"/>
  <c r="V110"/>
  <c r="U110"/>
  <c r="U111" s="1"/>
  <c r="T110"/>
  <c r="S110"/>
  <c r="S111" s="1"/>
  <c r="R110"/>
  <c r="Q110"/>
  <c r="Q111" s="1"/>
  <c r="P110"/>
  <c r="O110"/>
  <c r="O111" s="1"/>
  <c r="N110"/>
  <c r="M110"/>
  <c r="M111" s="1"/>
  <c r="L110"/>
  <c r="K110"/>
  <c r="K111" s="1"/>
  <c r="J110"/>
  <c r="I110"/>
  <c r="I111" s="1"/>
  <c r="H110"/>
  <c r="G110"/>
  <c r="F110"/>
  <c r="E110"/>
  <c r="E111" s="1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H192" s="1"/>
  <c r="AH193" s="1"/>
  <c r="AG107"/>
  <c r="AF107"/>
  <c r="AE107"/>
  <c r="AD107"/>
  <c r="AC107"/>
  <c r="AB107"/>
  <c r="AA107"/>
  <c r="Z107"/>
  <c r="Z192" s="1"/>
  <c r="Z193" s="1"/>
  <c r="Y107"/>
  <c r="X107"/>
  <c r="W107"/>
  <c r="V107"/>
  <c r="U107"/>
  <c r="T107"/>
  <c r="S107"/>
  <c r="R107"/>
  <c r="Q107"/>
  <c r="P107"/>
  <c r="O107"/>
  <c r="N107"/>
  <c r="M107"/>
  <c r="L107"/>
  <c r="K107"/>
  <c r="J107"/>
  <c r="J192" s="1"/>
  <c r="J193" s="1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AK102"/>
  <c r="AJ102"/>
  <c r="C103" s="1"/>
  <c r="AK99"/>
  <c r="AJ99"/>
  <c r="C100" s="1"/>
  <c r="AK96"/>
  <c r="C97" s="1"/>
  <c r="AJ96"/>
  <c r="AK92"/>
  <c r="AJ92"/>
  <c r="C93" s="1"/>
  <c r="AK89"/>
  <c r="AG110" s="1"/>
  <c r="AG111" s="1"/>
  <c r="AJ89"/>
  <c r="C90" s="1"/>
  <c r="C87"/>
  <c r="AK86"/>
  <c r="AJ86"/>
  <c r="AH80"/>
  <c r="AF80"/>
  <c r="AD80"/>
  <c r="AB80"/>
  <c r="Z80"/>
  <c r="X80"/>
  <c r="T80"/>
  <c r="N80"/>
  <c r="L80"/>
  <c r="J80"/>
  <c r="H80"/>
  <c r="F80"/>
  <c r="AI79"/>
  <c r="AI80" s="1"/>
  <c r="AH79"/>
  <c r="AG79"/>
  <c r="AG80" s="1"/>
  <c r="AF79"/>
  <c r="AE79"/>
  <c r="AE80" s="1"/>
  <c r="AD79"/>
  <c r="AC79"/>
  <c r="AC80" s="1"/>
  <c r="AB79"/>
  <c r="AA79"/>
  <c r="AA80" s="1"/>
  <c r="Z79"/>
  <c r="Y79"/>
  <c r="Y80" s="1"/>
  <c r="X79"/>
  <c r="U79"/>
  <c r="U80" s="1"/>
  <c r="T79"/>
  <c r="Q79"/>
  <c r="Q80" s="1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B192" s="1"/>
  <c r="AB193" s="1"/>
  <c r="AA74"/>
  <c r="Z74"/>
  <c r="Y74"/>
  <c r="X74"/>
  <c r="X192" s="1"/>
  <c r="X193" s="1"/>
  <c r="W74"/>
  <c r="V74"/>
  <c r="U74"/>
  <c r="T74"/>
  <c r="T192" s="1"/>
  <c r="T193" s="1"/>
  <c r="S74"/>
  <c r="R74"/>
  <c r="Q74"/>
  <c r="P74"/>
  <c r="O74"/>
  <c r="N74"/>
  <c r="M74"/>
  <c r="L74"/>
  <c r="L192" s="1"/>
  <c r="L193" s="1"/>
  <c r="K74"/>
  <c r="J74"/>
  <c r="I74"/>
  <c r="H74"/>
  <c r="H192" s="1"/>
  <c r="H193" s="1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AJ69"/>
  <c r="C67"/>
  <c r="AK66"/>
  <c r="AJ66"/>
  <c r="AK63"/>
  <c r="C64" s="1"/>
  <c r="AJ63"/>
  <c r="AK60"/>
  <c r="AJ60"/>
  <c r="C61" s="1"/>
  <c r="AK57"/>
  <c r="C80" s="1"/>
  <c r="AJ57"/>
  <c r="AK54"/>
  <c r="AJ54"/>
  <c r="AK51"/>
  <c r="C52" s="1"/>
  <c r="AJ51"/>
  <c r="AI44"/>
  <c r="AG44"/>
  <c r="AE44"/>
  <c r="AC44"/>
  <c r="AA44"/>
  <c r="Y44"/>
  <c r="W44"/>
  <c r="U44"/>
  <c r="S44"/>
  <c r="Q44"/>
  <c r="O44"/>
  <c r="M44"/>
  <c r="K44"/>
  <c r="I44"/>
  <c r="G44"/>
  <c r="E44"/>
  <c r="AI43"/>
  <c r="AH43"/>
  <c r="AH44" s="1"/>
  <c r="AG43"/>
  <c r="AF43"/>
  <c r="AF44" s="1"/>
  <c r="AE43"/>
  <c r="AD43"/>
  <c r="AD44" s="1"/>
  <c r="AC43"/>
  <c r="AB43"/>
  <c r="AB44" s="1"/>
  <c r="AA43"/>
  <c r="Z43"/>
  <c r="Z44" s="1"/>
  <c r="Y43"/>
  <c r="X43"/>
  <c r="X44" s="1"/>
  <c r="W43"/>
  <c r="V43"/>
  <c r="V44" s="1"/>
  <c r="U43"/>
  <c r="T43"/>
  <c r="T44" s="1"/>
  <c r="S43"/>
  <c r="R43"/>
  <c r="R44" s="1"/>
  <c r="Q43"/>
  <c r="P43"/>
  <c r="P44" s="1"/>
  <c r="O43"/>
  <c r="N43"/>
  <c r="N44" s="1"/>
  <c r="M43"/>
  <c r="L43"/>
  <c r="L44" s="1"/>
  <c r="K43"/>
  <c r="J43"/>
  <c r="J44" s="1"/>
  <c r="I43"/>
  <c r="H43"/>
  <c r="H44" s="1"/>
  <c r="G43"/>
  <c r="F43"/>
  <c r="F44" s="1"/>
  <c r="E43"/>
  <c r="C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C37" s="1"/>
  <c r="AJ36"/>
  <c r="AK33"/>
  <c r="AJ33"/>
  <c r="AJ44" s="1"/>
  <c r="AK27"/>
  <c r="AJ27"/>
  <c r="AK24"/>
  <c r="AJ24"/>
  <c r="AK21"/>
  <c r="AJ21"/>
  <c r="AK18"/>
  <c r="AJ18"/>
  <c r="AK15"/>
  <c r="AJ15"/>
  <c r="AK12"/>
  <c r="AJ12"/>
  <c r="AK9"/>
  <c r="AJ9"/>
  <c r="AK6"/>
  <c r="AJ6"/>
  <c r="C218" s="1"/>
  <c r="AI283" i="6"/>
  <c r="AG283"/>
  <c r="AE283"/>
  <c r="AC283"/>
  <c r="AA283"/>
  <c r="Y283"/>
  <c r="W283"/>
  <c r="U283"/>
  <c r="S283"/>
  <c r="Q283"/>
  <c r="O283"/>
  <c r="M283"/>
  <c r="K283"/>
  <c r="I283"/>
  <c r="G283"/>
  <c r="E283"/>
  <c r="AI282"/>
  <c r="AH282"/>
  <c r="AH283" s="1"/>
  <c r="AG282"/>
  <c r="AF282"/>
  <c r="AF283" s="1"/>
  <c r="AE282"/>
  <c r="AD282"/>
  <c r="AD283" s="1"/>
  <c r="AC282"/>
  <c r="AB282"/>
  <c r="AB283" s="1"/>
  <c r="AA282"/>
  <c r="Z282"/>
  <c r="Z283" s="1"/>
  <c r="Y282"/>
  <c r="X282"/>
  <c r="X283" s="1"/>
  <c r="W282"/>
  <c r="V282"/>
  <c r="V283" s="1"/>
  <c r="U282"/>
  <c r="T282"/>
  <c r="T283" s="1"/>
  <c r="S282"/>
  <c r="R282"/>
  <c r="R283" s="1"/>
  <c r="Q282"/>
  <c r="P282"/>
  <c r="P283" s="1"/>
  <c r="O282"/>
  <c r="N282"/>
  <c r="N283" s="1"/>
  <c r="M282"/>
  <c r="L282"/>
  <c r="L283" s="1"/>
  <c r="K282"/>
  <c r="J282"/>
  <c r="J283" s="1"/>
  <c r="I282"/>
  <c r="H282"/>
  <c r="H283" s="1"/>
  <c r="G282"/>
  <c r="F282"/>
  <c r="F283" s="1"/>
  <c r="E282"/>
  <c r="AI279"/>
  <c r="AH279"/>
  <c r="AG279"/>
  <c r="AF279"/>
  <c r="AE279"/>
  <c r="AD279"/>
  <c r="AC279"/>
  <c r="AB279"/>
  <c r="AA279"/>
  <c r="Z279"/>
  <c r="Y279"/>
  <c r="X279"/>
  <c r="W279"/>
  <c r="V279"/>
  <c r="U279"/>
  <c r="T279"/>
  <c r="S279"/>
  <c r="R279"/>
  <c r="Q279"/>
  <c r="P279"/>
  <c r="O279"/>
  <c r="N279"/>
  <c r="M279"/>
  <c r="L279"/>
  <c r="K279"/>
  <c r="J279"/>
  <c r="I279"/>
  <c r="H279"/>
  <c r="G279"/>
  <c r="F279"/>
  <c r="E279"/>
  <c r="AI278"/>
  <c r="AH278"/>
  <c r="AG278"/>
  <c r="AF278"/>
  <c r="AE278"/>
  <c r="AD278"/>
  <c r="AC278"/>
  <c r="AB278"/>
  <c r="AA278"/>
  <c r="Z278"/>
  <c r="Y278"/>
  <c r="X278"/>
  <c r="W278"/>
  <c r="V278"/>
  <c r="U278"/>
  <c r="T278"/>
  <c r="S278"/>
  <c r="R278"/>
  <c r="Q278"/>
  <c r="P278"/>
  <c r="O278"/>
  <c r="N278"/>
  <c r="M278"/>
  <c r="L278"/>
  <c r="K278"/>
  <c r="J278"/>
  <c r="I278"/>
  <c r="H278"/>
  <c r="G278"/>
  <c r="F278"/>
  <c r="E278"/>
  <c r="AI277"/>
  <c r="AH277"/>
  <c r="AG277"/>
  <c r="AF277"/>
  <c r="AE277"/>
  <c r="AD277"/>
  <c r="AC277"/>
  <c r="AB277"/>
  <c r="AA277"/>
  <c r="Z277"/>
  <c r="Y277"/>
  <c r="X277"/>
  <c r="W277"/>
  <c r="V277"/>
  <c r="U277"/>
  <c r="T277"/>
  <c r="S277"/>
  <c r="R277"/>
  <c r="Q277"/>
  <c r="P277"/>
  <c r="O277"/>
  <c r="N277"/>
  <c r="M277"/>
  <c r="L277"/>
  <c r="K277"/>
  <c r="J277"/>
  <c r="I277"/>
  <c r="H277"/>
  <c r="G277"/>
  <c r="F277"/>
  <c r="E277"/>
  <c r="AI276"/>
  <c r="AH276"/>
  <c r="AG276"/>
  <c r="AF276"/>
  <c r="AE276"/>
  <c r="AD276"/>
  <c r="AC276"/>
  <c r="AB276"/>
  <c r="AA276"/>
  <c r="Z276"/>
  <c r="Y276"/>
  <c r="X276"/>
  <c r="W276"/>
  <c r="V276"/>
  <c r="U276"/>
  <c r="T276"/>
  <c r="S276"/>
  <c r="R276"/>
  <c r="Q276"/>
  <c r="P276"/>
  <c r="O276"/>
  <c r="N276"/>
  <c r="M276"/>
  <c r="L276"/>
  <c r="K276"/>
  <c r="J276"/>
  <c r="I276"/>
  <c r="H276"/>
  <c r="G276"/>
  <c r="F276"/>
  <c r="E276"/>
  <c r="AI275"/>
  <c r="AH275"/>
  <c r="AG275"/>
  <c r="AF275"/>
  <c r="AE275"/>
  <c r="AD275"/>
  <c r="AC275"/>
  <c r="AB275"/>
  <c r="AA275"/>
  <c r="Z275"/>
  <c r="Y275"/>
  <c r="X275"/>
  <c r="W275"/>
  <c r="V275"/>
  <c r="U275"/>
  <c r="T275"/>
  <c r="S275"/>
  <c r="R275"/>
  <c r="Q275"/>
  <c r="P275"/>
  <c r="O275"/>
  <c r="N275"/>
  <c r="M275"/>
  <c r="L275"/>
  <c r="K275"/>
  <c r="J275"/>
  <c r="I275"/>
  <c r="H275"/>
  <c r="G275"/>
  <c r="F275"/>
  <c r="E275"/>
  <c r="AI274"/>
  <c r="AH274"/>
  <c r="AG274"/>
  <c r="AF274"/>
  <c r="AE274"/>
  <c r="AD274"/>
  <c r="AC274"/>
  <c r="AB274"/>
  <c r="AA274"/>
  <c r="Z274"/>
  <c r="Y274"/>
  <c r="X274"/>
  <c r="W274"/>
  <c r="V274"/>
  <c r="U274"/>
  <c r="T274"/>
  <c r="S274"/>
  <c r="R274"/>
  <c r="Q274"/>
  <c r="P274"/>
  <c r="O274"/>
  <c r="N274"/>
  <c r="M274"/>
  <c r="L274"/>
  <c r="K274"/>
  <c r="J274"/>
  <c r="I274"/>
  <c r="H274"/>
  <c r="G274"/>
  <c r="F274"/>
  <c r="E274"/>
  <c r="AI273"/>
  <c r="AH273"/>
  <c r="AG273"/>
  <c r="AF273"/>
  <c r="AE273"/>
  <c r="AD273"/>
  <c r="AC273"/>
  <c r="AB273"/>
  <c r="AA273"/>
  <c r="Z273"/>
  <c r="Y273"/>
  <c r="X273"/>
  <c r="W273"/>
  <c r="V273"/>
  <c r="U273"/>
  <c r="T273"/>
  <c r="S273"/>
  <c r="R273"/>
  <c r="Q273"/>
  <c r="P273"/>
  <c r="O273"/>
  <c r="N273"/>
  <c r="M273"/>
  <c r="L273"/>
  <c r="K273"/>
  <c r="J273"/>
  <c r="I273"/>
  <c r="H273"/>
  <c r="G273"/>
  <c r="F273"/>
  <c r="E273"/>
  <c r="C270"/>
  <c r="AK269"/>
  <c r="AJ269"/>
  <c r="AK266"/>
  <c r="AJ266"/>
  <c r="C263"/>
  <c r="AK262"/>
  <c r="AJ262"/>
  <c r="AK259"/>
  <c r="C260" s="1"/>
  <c r="AJ259"/>
  <c r="AK255"/>
  <c r="AJ255"/>
  <c r="C256" s="1"/>
  <c r="AK251"/>
  <c r="C283" s="1"/>
  <c r="AJ251"/>
  <c r="AK247"/>
  <c r="AJ247"/>
  <c r="AJ283" s="1"/>
  <c r="AJ234"/>
  <c r="AI233"/>
  <c r="AH233"/>
  <c r="AG233"/>
  <c r="AF233"/>
  <c r="AE233"/>
  <c r="AD233"/>
  <c r="AC233"/>
  <c r="AB233"/>
  <c r="AA233"/>
  <c r="Z233"/>
  <c r="Y233"/>
  <c r="X233"/>
  <c r="W233"/>
  <c r="V233"/>
  <c r="U233"/>
  <c r="T233"/>
  <c r="S233"/>
  <c r="R233"/>
  <c r="Q233"/>
  <c r="P233"/>
  <c r="O233"/>
  <c r="N233"/>
  <c r="M233"/>
  <c r="L233"/>
  <c r="K233"/>
  <c r="J233"/>
  <c r="I233"/>
  <c r="H233"/>
  <c r="G233"/>
  <c r="F233"/>
  <c r="E233"/>
  <c r="AI232"/>
  <c r="AH232"/>
  <c r="AG232"/>
  <c r="AF232"/>
  <c r="AE232"/>
  <c r="AD232"/>
  <c r="AC232"/>
  <c r="AB232"/>
  <c r="AA232"/>
  <c r="Z232"/>
  <c r="Y232"/>
  <c r="X232"/>
  <c r="W232"/>
  <c r="V232"/>
  <c r="U232"/>
  <c r="T232"/>
  <c r="S232"/>
  <c r="R232"/>
  <c r="Q232"/>
  <c r="P232"/>
  <c r="O232"/>
  <c r="N232"/>
  <c r="M232"/>
  <c r="L232"/>
  <c r="K232"/>
  <c r="J232"/>
  <c r="I232"/>
  <c r="H232"/>
  <c r="G232"/>
  <c r="F232"/>
  <c r="E232"/>
  <c r="AI231"/>
  <c r="AH231"/>
  <c r="AG231"/>
  <c r="AF231"/>
  <c r="AE231"/>
  <c r="AD231"/>
  <c r="AC231"/>
  <c r="AB231"/>
  <c r="AA231"/>
  <c r="Z231"/>
  <c r="Y231"/>
  <c r="X231"/>
  <c r="W231"/>
  <c r="V231"/>
  <c r="U231"/>
  <c r="T231"/>
  <c r="S231"/>
  <c r="R231"/>
  <c r="Q231"/>
  <c r="P231"/>
  <c r="O231"/>
  <c r="N231"/>
  <c r="M231"/>
  <c r="L231"/>
  <c r="K231"/>
  <c r="J231"/>
  <c r="I231"/>
  <c r="H231"/>
  <c r="G231"/>
  <c r="F231"/>
  <c r="E231"/>
  <c r="AI230"/>
  <c r="AH230"/>
  <c r="AG230"/>
  <c r="AF230"/>
  <c r="AE230"/>
  <c r="AD230"/>
  <c r="AC230"/>
  <c r="AB230"/>
  <c r="AA230"/>
  <c r="Z230"/>
  <c r="Y230"/>
  <c r="X230"/>
  <c r="W230"/>
  <c r="V230"/>
  <c r="U230"/>
  <c r="T230"/>
  <c r="S230"/>
  <c r="R230"/>
  <c r="Q230"/>
  <c r="P230"/>
  <c r="O230"/>
  <c r="N230"/>
  <c r="M230"/>
  <c r="L230"/>
  <c r="K230"/>
  <c r="J230"/>
  <c r="I230"/>
  <c r="H230"/>
  <c r="G230"/>
  <c r="F230"/>
  <c r="E230"/>
  <c r="AK226"/>
  <c r="AJ226"/>
  <c r="C224"/>
  <c r="AK223"/>
  <c r="AJ223"/>
  <c r="AK220"/>
  <c r="C221" s="1"/>
  <c r="AJ220"/>
  <c r="AK217"/>
  <c r="AJ217"/>
  <c r="C218" s="1"/>
  <c r="AK214"/>
  <c r="AJ214"/>
  <c r="AH206"/>
  <c r="AF206"/>
  <c r="AD206"/>
  <c r="AB206"/>
  <c r="Z206"/>
  <c r="X206"/>
  <c r="V206"/>
  <c r="T206"/>
  <c r="R206"/>
  <c r="P206"/>
  <c r="N206"/>
  <c r="L206"/>
  <c r="J206"/>
  <c r="H206"/>
  <c r="F206"/>
  <c r="AI205"/>
  <c r="AI206" s="1"/>
  <c r="AH205"/>
  <c r="AG205"/>
  <c r="AG206" s="1"/>
  <c r="AF205"/>
  <c r="AE205"/>
  <c r="AE206" s="1"/>
  <c r="AD205"/>
  <c r="AC205"/>
  <c r="AC206" s="1"/>
  <c r="AB205"/>
  <c r="AA205"/>
  <c r="AA206" s="1"/>
  <c r="Z205"/>
  <c r="Y205"/>
  <c r="Y206" s="1"/>
  <c r="X205"/>
  <c r="W205"/>
  <c r="W206" s="1"/>
  <c r="V205"/>
  <c r="U205"/>
  <c r="U206" s="1"/>
  <c r="T205"/>
  <c r="S205"/>
  <c r="S206" s="1"/>
  <c r="R205"/>
  <c r="Q205"/>
  <c r="Q206" s="1"/>
  <c r="P205"/>
  <c r="O205"/>
  <c r="O206" s="1"/>
  <c r="N205"/>
  <c r="M205"/>
  <c r="M206" s="1"/>
  <c r="L205"/>
  <c r="K205"/>
  <c r="K206" s="1"/>
  <c r="J205"/>
  <c r="I205"/>
  <c r="I206" s="1"/>
  <c r="H205"/>
  <c r="G205"/>
  <c r="G206" s="1"/>
  <c r="F205"/>
  <c r="AJ205" s="1"/>
  <c r="E205"/>
  <c r="E206" s="1"/>
  <c r="AI204"/>
  <c r="AH204"/>
  <c r="AG204"/>
  <c r="AF204"/>
  <c r="AE204"/>
  <c r="AD204"/>
  <c r="AC204"/>
  <c r="AC235" s="1"/>
  <c r="AC236" s="1"/>
  <c r="AB204"/>
  <c r="AA204"/>
  <c r="Z204"/>
  <c r="Y204"/>
  <c r="X204"/>
  <c r="W204"/>
  <c r="V204"/>
  <c r="U204"/>
  <c r="U235" s="1"/>
  <c r="U236" s="1"/>
  <c r="T204"/>
  <c r="S204"/>
  <c r="R204"/>
  <c r="Q204"/>
  <c r="P204"/>
  <c r="O204"/>
  <c r="N204"/>
  <c r="M204"/>
  <c r="M235" s="1"/>
  <c r="M236" s="1"/>
  <c r="L204"/>
  <c r="K204"/>
  <c r="J204"/>
  <c r="I204"/>
  <c r="H204"/>
  <c r="G204"/>
  <c r="F204"/>
  <c r="E204"/>
  <c r="E235" s="1"/>
  <c r="E236" s="1"/>
  <c r="AI203"/>
  <c r="AH203"/>
  <c r="AG203"/>
  <c r="AF203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F203"/>
  <c r="E203"/>
  <c r="AI202"/>
  <c r="AH202"/>
  <c r="AG202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F202"/>
  <c r="E202"/>
  <c r="AK198"/>
  <c r="C199" s="1"/>
  <c r="AJ198"/>
  <c r="AK195"/>
  <c r="AJ195"/>
  <c r="C196" s="1"/>
  <c r="AK192"/>
  <c r="AJ192"/>
  <c r="AK189"/>
  <c r="AJ189"/>
  <c r="C190" s="1"/>
  <c r="AK186"/>
  <c r="C187" s="1"/>
  <c r="AJ186"/>
  <c r="C184"/>
  <c r="AK183"/>
  <c r="AJ183"/>
  <c r="AK180"/>
  <c r="AJ180"/>
  <c r="C178"/>
  <c r="AK177"/>
  <c r="AJ177"/>
  <c r="AK174"/>
  <c r="C175" s="1"/>
  <c r="AJ174"/>
  <c r="AK171"/>
  <c r="AJ171"/>
  <c r="C172" s="1"/>
  <c r="AK168"/>
  <c r="AJ206" s="1"/>
  <c r="AJ168"/>
  <c r="AI160"/>
  <c r="AG160"/>
  <c r="AG235" s="1"/>
  <c r="AG236" s="1"/>
  <c r="AE160"/>
  <c r="AC160"/>
  <c r="AA160"/>
  <c r="Y160"/>
  <c r="Y235" s="1"/>
  <c r="Y236" s="1"/>
  <c r="W160"/>
  <c r="U160"/>
  <c r="S160"/>
  <c r="Q160"/>
  <c r="Q235" s="1"/>
  <c r="Q236" s="1"/>
  <c r="O160"/>
  <c r="M160"/>
  <c r="K160"/>
  <c r="I160"/>
  <c r="I235" s="1"/>
  <c r="I236" s="1"/>
  <c r="G160"/>
  <c r="E160"/>
  <c r="AI159"/>
  <c r="AH159"/>
  <c r="AH160" s="1"/>
  <c r="AG159"/>
  <c r="AF159"/>
  <c r="AF160" s="1"/>
  <c r="AE159"/>
  <c r="AD159"/>
  <c r="AD160" s="1"/>
  <c r="AC159"/>
  <c r="AB159"/>
  <c r="AB160" s="1"/>
  <c r="AA159"/>
  <c r="Z159"/>
  <c r="Z160" s="1"/>
  <c r="Y159"/>
  <c r="X159"/>
  <c r="X160" s="1"/>
  <c r="W159"/>
  <c r="V159"/>
  <c r="V160" s="1"/>
  <c r="U159"/>
  <c r="T159"/>
  <c r="T160" s="1"/>
  <c r="S159"/>
  <c r="R159"/>
  <c r="R160" s="1"/>
  <c r="Q159"/>
  <c r="P159"/>
  <c r="P160" s="1"/>
  <c r="O159"/>
  <c r="N159"/>
  <c r="N160" s="1"/>
  <c r="M159"/>
  <c r="L159"/>
  <c r="L160" s="1"/>
  <c r="K159"/>
  <c r="J159"/>
  <c r="J160" s="1"/>
  <c r="I159"/>
  <c r="H159"/>
  <c r="H160" s="1"/>
  <c r="G159"/>
  <c r="F159"/>
  <c r="F160" s="1"/>
  <c r="E159"/>
  <c r="AI157"/>
  <c r="AH157"/>
  <c r="AG157"/>
  <c r="AF157"/>
  <c r="AE157"/>
  <c r="AD15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I157"/>
  <c r="H157"/>
  <c r="G157"/>
  <c r="F157"/>
  <c r="E157"/>
  <c r="AI156"/>
  <c r="AH156"/>
  <c r="AG156"/>
  <c r="AF156"/>
  <c r="AE156"/>
  <c r="AD156"/>
  <c r="AC156"/>
  <c r="AB156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  <c r="I156"/>
  <c r="H156"/>
  <c r="G156"/>
  <c r="F156"/>
  <c r="E156"/>
  <c r="AI155"/>
  <c r="AH155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E155"/>
  <c r="AK151"/>
  <c r="AJ151"/>
  <c r="C152" s="1"/>
  <c r="AK148"/>
  <c r="C149" s="1"/>
  <c r="AJ148"/>
  <c r="AK145"/>
  <c r="AJ145"/>
  <c r="C146" s="1"/>
  <c r="AK142"/>
  <c r="AJ142"/>
  <c r="C143" s="1"/>
  <c r="C140"/>
  <c r="AK139"/>
  <c r="AJ139"/>
  <c r="AK136"/>
  <c r="C137" s="1"/>
  <c r="AJ136"/>
  <c r="C134"/>
  <c r="AK133"/>
  <c r="AJ133"/>
  <c r="C159" s="1"/>
  <c r="AK130"/>
  <c r="AJ130"/>
  <c r="AJ160" s="1"/>
  <c r="AI122"/>
  <c r="AI235" s="1"/>
  <c r="AI236" s="1"/>
  <c r="AG122"/>
  <c r="AE122"/>
  <c r="AE235" s="1"/>
  <c r="AE236" s="1"/>
  <c r="AC122"/>
  <c r="AA122"/>
  <c r="AA235" s="1"/>
  <c r="AA236" s="1"/>
  <c r="Y122"/>
  <c r="W122"/>
  <c r="W235" s="1"/>
  <c r="W236" s="1"/>
  <c r="U122"/>
  <c r="S122"/>
  <c r="S235" s="1"/>
  <c r="S236" s="1"/>
  <c r="Q122"/>
  <c r="O122"/>
  <c r="O235" s="1"/>
  <c r="O236" s="1"/>
  <c r="M122"/>
  <c r="K122"/>
  <c r="K235" s="1"/>
  <c r="K236" s="1"/>
  <c r="I122"/>
  <c r="G122"/>
  <c r="G235" s="1"/>
  <c r="G236" s="1"/>
  <c r="E122"/>
  <c r="AI121"/>
  <c r="AH121"/>
  <c r="AH122" s="1"/>
  <c r="AH235" s="1"/>
  <c r="AH236" s="1"/>
  <c r="AG121"/>
  <c r="AF121"/>
  <c r="AF122" s="1"/>
  <c r="AE121"/>
  <c r="AD121"/>
  <c r="AD122" s="1"/>
  <c r="AD235" s="1"/>
  <c r="AD236" s="1"/>
  <c r="AC121"/>
  <c r="AB121"/>
  <c r="AB122" s="1"/>
  <c r="AA121"/>
  <c r="Z121"/>
  <c r="Z122" s="1"/>
  <c r="Z235" s="1"/>
  <c r="Z236" s="1"/>
  <c r="Y121"/>
  <c r="X121"/>
  <c r="X122" s="1"/>
  <c r="W121"/>
  <c r="V121"/>
  <c r="V122" s="1"/>
  <c r="V235" s="1"/>
  <c r="V236" s="1"/>
  <c r="U121"/>
  <c r="T121"/>
  <c r="T122" s="1"/>
  <c r="S121"/>
  <c r="R121"/>
  <c r="R122" s="1"/>
  <c r="R235" s="1"/>
  <c r="R236" s="1"/>
  <c r="Q121"/>
  <c r="P121"/>
  <c r="P122" s="1"/>
  <c r="O121"/>
  <c r="N121"/>
  <c r="N122" s="1"/>
  <c r="N235" s="1"/>
  <c r="N236" s="1"/>
  <c r="M121"/>
  <c r="L121"/>
  <c r="L122" s="1"/>
  <c r="K121"/>
  <c r="J121"/>
  <c r="J122" s="1"/>
  <c r="J235" s="1"/>
  <c r="J236" s="1"/>
  <c r="I121"/>
  <c r="H121"/>
  <c r="H122" s="1"/>
  <c r="G121"/>
  <c r="F121"/>
  <c r="F122" s="1"/>
  <c r="F235" s="1"/>
  <c r="F236" s="1"/>
  <c r="E121"/>
  <c r="C119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AI117"/>
  <c r="AH117"/>
  <c r="AG117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I117"/>
  <c r="H117"/>
  <c r="AJ117" s="1"/>
  <c r="G117"/>
  <c r="F117"/>
  <c r="E117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F113"/>
  <c r="E113"/>
  <c r="AI112"/>
  <c r="AH112"/>
  <c r="AG112"/>
  <c r="AF112"/>
  <c r="AE112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I112"/>
  <c r="H112"/>
  <c r="G112"/>
  <c r="F112"/>
  <c r="E112"/>
  <c r="AK109"/>
  <c r="C110" s="1"/>
  <c r="AJ109"/>
  <c r="AK106"/>
  <c r="AJ106"/>
  <c r="C107" s="1"/>
  <c r="AK102"/>
  <c r="AJ102"/>
  <c r="AK99"/>
  <c r="AJ99"/>
  <c r="C121" s="1"/>
  <c r="C123" s="1"/>
  <c r="AK95"/>
  <c r="C96" s="1"/>
  <c r="AJ95"/>
  <c r="C92"/>
  <c r="AK91"/>
  <c r="AJ91"/>
  <c r="AK87"/>
  <c r="C122" s="1"/>
  <c r="AJ87"/>
  <c r="AI80"/>
  <c r="AG80"/>
  <c r="AE80"/>
  <c r="AC80"/>
  <c r="AA80"/>
  <c r="Y80"/>
  <c r="U80"/>
  <c r="Q80"/>
  <c r="O80"/>
  <c r="M80"/>
  <c r="K80"/>
  <c r="I80"/>
  <c r="G80"/>
  <c r="E80"/>
  <c r="AI79"/>
  <c r="AH79"/>
  <c r="AH80" s="1"/>
  <c r="AG79"/>
  <c r="AF79"/>
  <c r="AF80" s="1"/>
  <c r="AE79"/>
  <c r="AD79"/>
  <c r="AD80" s="1"/>
  <c r="AC79"/>
  <c r="AB79"/>
  <c r="AB80" s="1"/>
  <c r="AA79"/>
  <c r="Z79"/>
  <c r="Z80" s="1"/>
  <c r="Y79"/>
  <c r="X79"/>
  <c r="X80" s="1"/>
  <c r="U79"/>
  <c r="T79"/>
  <c r="T80" s="1"/>
  <c r="Q79"/>
  <c r="O79"/>
  <c r="N79"/>
  <c r="N80" s="1"/>
  <c r="M79"/>
  <c r="L79"/>
  <c r="L80" s="1"/>
  <c r="K79"/>
  <c r="J79"/>
  <c r="J80" s="1"/>
  <c r="I79"/>
  <c r="H79"/>
  <c r="H80" s="1"/>
  <c r="G79"/>
  <c r="F79"/>
  <c r="F80" s="1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K69"/>
  <c r="AJ69"/>
  <c r="C70" s="1"/>
  <c r="AK66"/>
  <c r="AJ66"/>
  <c r="C64"/>
  <c r="AK63"/>
  <c r="AJ63"/>
  <c r="AK60"/>
  <c r="C61" s="1"/>
  <c r="AJ60"/>
  <c r="C58"/>
  <c r="AK57"/>
  <c r="AJ57"/>
  <c r="AK54"/>
  <c r="AJ54"/>
  <c r="AK51"/>
  <c r="AJ51"/>
  <c r="AJ80" s="1"/>
  <c r="AF44"/>
  <c r="AD44"/>
  <c r="AB44"/>
  <c r="Y44"/>
  <c r="X44"/>
  <c r="T44"/>
  <c r="Q44"/>
  <c r="P44"/>
  <c r="N44"/>
  <c r="L44"/>
  <c r="I44"/>
  <c r="H44"/>
  <c r="AI43"/>
  <c r="AI44" s="1"/>
  <c r="AH43"/>
  <c r="AH44" s="1"/>
  <c r="AG43"/>
  <c r="AG44" s="1"/>
  <c r="AF43"/>
  <c r="AE43"/>
  <c r="AE44" s="1"/>
  <c r="AD43"/>
  <c r="AC43"/>
  <c r="AC44" s="1"/>
  <c r="AB43"/>
  <c r="AA43"/>
  <c r="AA44" s="1"/>
  <c r="Z43"/>
  <c r="Z44" s="1"/>
  <c r="Y43"/>
  <c r="X43"/>
  <c r="W43"/>
  <c r="W44" s="1"/>
  <c r="V43"/>
  <c r="V44" s="1"/>
  <c r="U43"/>
  <c r="U44" s="1"/>
  <c r="T43"/>
  <c r="S43"/>
  <c r="S44" s="1"/>
  <c r="R43"/>
  <c r="R44" s="1"/>
  <c r="Q43"/>
  <c r="P43"/>
  <c r="O43"/>
  <c r="O44" s="1"/>
  <c r="N43"/>
  <c r="M43"/>
  <c r="M44" s="1"/>
  <c r="L43"/>
  <c r="K43"/>
  <c r="K44" s="1"/>
  <c r="J43"/>
  <c r="J44" s="1"/>
  <c r="I43"/>
  <c r="H43"/>
  <c r="G43"/>
  <c r="G44" s="1"/>
  <c r="F43"/>
  <c r="F44" s="1"/>
  <c r="E43"/>
  <c r="AJ43" s="1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C37" s="1"/>
  <c r="AK33"/>
  <c r="AJ44" s="1"/>
  <c r="AJ33"/>
  <c r="AK27"/>
  <c r="AJ27"/>
  <c r="AK24"/>
  <c r="AJ24"/>
  <c r="AK21"/>
  <c r="AJ21"/>
  <c r="AK18"/>
  <c r="AJ18"/>
  <c r="AK15"/>
  <c r="AJ15"/>
  <c r="AK12"/>
  <c r="AJ12"/>
  <c r="AK9"/>
  <c r="C236" s="1"/>
  <c r="AJ9"/>
  <c r="AK6"/>
  <c r="AJ6"/>
  <c r="AH223" i="5"/>
  <c r="AE223"/>
  <c r="AD223"/>
  <c r="AB223"/>
  <c r="Z223"/>
  <c r="V223"/>
  <c r="T223"/>
  <c r="R223"/>
  <c r="O223"/>
  <c r="N223"/>
  <c r="L223"/>
  <c r="J223"/>
  <c r="F223"/>
  <c r="AI222"/>
  <c r="AI223" s="1"/>
  <c r="AH222"/>
  <c r="AG222"/>
  <c r="AG223" s="1"/>
  <c r="AF222"/>
  <c r="AF223" s="1"/>
  <c r="AE222"/>
  <c r="AD222"/>
  <c r="AC222"/>
  <c r="AC223" s="1"/>
  <c r="AB222"/>
  <c r="AA222"/>
  <c r="AA223" s="1"/>
  <c r="Z222"/>
  <c r="Y222"/>
  <c r="Y223" s="1"/>
  <c r="X222"/>
  <c r="X223" s="1"/>
  <c r="W222"/>
  <c r="W223" s="1"/>
  <c r="V222"/>
  <c r="U222"/>
  <c r="U223" s="1"/>
  <c r="T222"/>
  <c r="S222"/>
  <c r="S223" s="1"/>
  <c r="R222"/>
  <c r="Q222"/>
  <c r="Q223" s="1"/>
  <c r="P222"/>
  <c r="P223" s="1"/>
  <c r="O222"/>
  <c r="N222"/>
  <c r="M222"/>
  <c r="M223" s="1"/>
  <c r="L222"/>
  <c r="K222"/>
  <c r="K223" s="1"/>
  <c r="J222"/>
  <c r="I222"/>
  <c r="I223" s="1"/>
  <c r="H222"/>
  <c r="H223" s="1"/>
  <c r="G222"/>
  <c r="G223" s="1"/>
  <c r="F222"/>
  <c r="E222"/>
  <c r="E223" s="1"/>
  <c r="AJ221"/>
  <c r="AI220"/>
  <c r="AH220"/>
  <c r="AG220"/>
  <c r="AF220"/>
  <c r="AE220"/>
  <c r="AD220"/>
  <c r="AC220"/>
  <c r="AB220"/>
  <c r="AA220"/>
  <c r="Z220"/>
  <c r="Y220"/>
  <c r="X220"/>
  <c r="W220"/>
  <c r="V220"/>
  <c r="U220"/>
  <c r="T220"/>
  <c r="S220"/>
  <c r="R220"/>
  <c r="Q220"/>
  <c r="P220"/>
  <c r="O220"/>
  <c r="N220"/>
  <c r="M220"/>
  <c r="L220"/>
  <c r="K220"/>
  <c r="J220"/>
  <c r="I220"/>
  <c r="H220"/>
  <c r="G220"/>
  <c r="F220"/>
  <c r="E220"/>
  <c r="AI219"/>
  <c r="AH219"/>
  <c r="AG219"/>
  <c r="AF219"/>
  <c r="AE219"/>
  <c r="AD219"/>
  <c r="AC219"/>
  <c r="AB219"/>
  <c r="AA219"/>
  <c r="Z219"/>
  <c r="Y219"/>
  <c r="X219"/>
  <c r="W219"/>
  <c r="V219"/>
  <c r="U219"/>
  <c r="T219"/>
  <c r="S219"/>
  <c r="R219"/>
  <c r="Q219"/>
  <c r="P219"/>
  <c r="O219"/>
  <c r="N219"/>
  <c r="M219"/>
  <c r="L219"/>
  <c r="K219"/>
  <c r="J219"/>
  <c r="I219"/>
  <c r="H219"/>
  <c r="G219"/>
  <c r="F219"/>
  <c r="E219"/>
  <c r="AI218"/>
  <c r="AH218"/>
  <c r="AG218"/>
  <c r="AF218"/>
  <c r="AE218"/>
  <c r="AD218"/>
  <c r="AC218"/>
  <c r="AB218"/>
  <c r="AA218"/>
  <c r="Z218"/>
  <c r="Y218"/>
  <c r="X218"/>
  <c r="W218"/>
  <c r="V218"/>
  <c r="U218"/>
  <c r="T218"/>
  <c r="S218"/>
  <c r="R218"/>
  <c r="Q218"/>
  <c r="P218"/>
  <c r="O218"/>
  <c r="N218"/>
  <c r="M218"/>
  <c r="L218"/>
  <c r="K218"/>
  <c r="J218"/>
  <c r="I218"/>
  <c r="H218"/>
  <c r="G218"/>
  <c r="F218"/>
  <c r="E218"/>
  <c r="AI217"/>
  <c r="AH217"/>
  <c r="AG217"/>
  <c r="AF217"/>
  <c r="AE217"/>
  <c r="AD217"/>
  <c r="AC217"/>
  <c r="AB217"/>
  <c r="AA217"/>
  <c r="Z217"/>
  <c r="Y217"/>
  <c r="X217"/>
  <c r="W217"/>
  <c r="V217"/>
  <c r="U217"/>
  <c r="T217"/>
  <c r="S217"/>
  <c r="R217"/>
  <c r="Q217"/>
  <c r="P217"/>
  <c r="O217"/>
  <c r="N217"/>
  <c r="M217"/>
  <c r="L217"/>
  <c r="K217"/>
  <c r="J217"/>
  <c r="I217"/>
  <c r="H217"/>
  <c r="G217"/>
  <c r="F217"/>
  <c r="E217"/>
  <c r="AK213"/>
  <c r="AJ213"/>
  <c r="C214" s="1"/>
  <c r="C211"/>
  <c r="AK210"/>
  <c r="AJ210"/>
  <c r="C208"/>
  <c r="AK207"/>
  <c r="AJ207"/>
  <c r="AK204"/>
  <c r="AJ204"/>
  <c r="C205" s="1"/>
  <c r="AI197"/>
  <c r="AG197"/>
  <c r="AE197"/>
  <c r="AC197"/>
  <c r="AA197"/>
  <c r="Y197"/>
  <c r="U197"/>
  <c r="S197"/>
  <c r="Q197"/>
  <c r="O197"/>
  <c r="M197"/>
  <c r="K197"/>
  <c r="I197"/>
  <c r="E197"/>
  <c r="AI196"/>
  <c r="AH196"/>
  <c r="AH197" s="1"/>
  <c r="AG196"/>
  <c r="AF196"/>
  <c r="AF197" s="1"/>
  <c r="AE196"/>
  <c r="AD196"/>
  <c r="AD197" s="1"/>
  <c r="AC196"/>
  <c r="AB196"/>
  <c r="AB197" s="1"/>
  <c r="AA196"/>
  <c r="Z196"/>
  <c r="Z197" s="1"/>
  <c r="Y196"/>
  <c r="X196"/>
  <c r="X197" s="1"/>
  <c r="W196"/>
  <c r="W197" s="1"/>
  <c r="V196"/>
  <c r="V197" s="1"/>
  <c r="U196"/>
  <c r="T196"/>
  <c r="T197" s="1"/>
  <c r="S196"/>
  <c r="R196"/>
  <c r="R197" s="1"/>
  <c r="Q196"/>
  <c r="P196"/>
  <c r="P197" s="1"/>
  <c r="O196"/>
  <c r="N196"/>
  <c r="N197" s="1"/>
  <c r="M196"/>
  <c r="L196"/>
  <c r="L197" s="1"/>
  <c r="K196"/>
  <c r="J196"/>
  <c r="J197" s="1"/>
  <c r="I196"/>
  <c r="H196"/>
  <c r="H197" s="1"/>
  <c r="G196"/>
  <c r="G197" s="1"/>
  <c r="F196"/>
  <c r="AJ196" s="1"/>
  <c r="E196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E194"/>
  <c r="AI193"/>
  <c r="AH193"/>
  <c r="AG193"/>
  <c r="AF193"/>
  <c r="AE193"/>
  <c r="AD193"/>
  <c r="AC193"/>
  <c r="AB193"/>
  <c r="AA193"/>
  <c r="Z193"/>
  <c r="Y193"/>
  <c r="X193"/>
  <c r="W193"/>
  <c r="V193"/>
  <c r="U193"/>
  <c r="T193"/>
  <c r="S193"/>
  <c r="R193"/>
  <c r="Q193"/>
  <c r="P193"/>
  <c r="O193"/>
  <c r="N193"/>
  <c r="M193"/>
  <c r="L193"/>
  <c r="K193"/>
  <c r="J193"/>
  <c r="I193"/>
  <c r="H193"/>
  <c r="G193"/>
  <c r="F193"/>
  <c r="E193"/>
  <c r="C190"/>
  <c r="AK189"/>
  <c r="AJ189"/>
  <c r="AK186"/>
  <c r="C187" s="1"/>
  <c r="AJ186"/>
  <c r="AK183"/>
  <c r="AJ183"/>
  <c r="C184" s="1"/>
  <c r="AK180"/>
  <c r="AJ180"/>
  <c r="C181" s="1"/>
  <c r="AK177"/>
  <c r="AJ177"/>
  <c r="C178" s="1"/>
  <c r="C175"/>
  <c r="AK174"/>
  <c r="AJ174"/>
  <c r="AK171"/>
  <c r="C172" s="1"/>
  <c r="AJ171"/>
  <c r="AK168"/>
  <c r="AJ168"/>
  <c r="AK165"/>
  <c r="AJ165"/>
  <c r="C196" s="1"/>
  <c r="AK162"/>
  <c r="C197" s="1"/>
  <c r="AJ162"/>
  <c r="AI155"/>
  <c r="AF155"/>
  <c r="AE155"/>
  <c r="AC155"/>
  <c r="AA155"/>
  <c r="W155"/>
  <c r="U155"/>
  <c r="S155"/>
  <c r="P155"/>
  <c r="O155"/>
  <c r="M155"/>
  <c r="K155"/>
  <c r="G155"/>
  <c r="E155"/>
  <c r="AI154"/>
  <c r="AH154"/>
  <c r="AH155" s="1"/>
  <c r="AG154"/>
  <c r="AG155" s="1"/>
  <c r="AF154"/>
  <c r="AE154"/>
  <c r="AD154"/>
  <c r="AD155" s="1"/>
  <c r="AC154"/>
  <c r="AB154"/>
  <c r="AB155" s="1"/>
  <c r="AA154"/>
  <c r="Z154"/>
  <c r="Z155" s="1"/>
  <c r="Y154"/>
  <c r="Y155" s="1"/>
  <c r="X154"/>
  <c r="X155" s="1"/>
  <c r="W154"/>
  <c r="V154"/>
  <c r="V155" s="1"/>
  <c r="U154"/>
  <c r="T154"/>
  <c r="T155" s="1"/>
  <c r="S154"/>
  <c r="R154"/>
  <c r="R155" s="1"/>
  <c r="Q154"/>
  <c r="Q155" s="1"/>
  <c r="P154"/>
  <c r="O154"/>
  <c r="N154"/>
  <c r="N155" s="1"/>
  <c r="M154"/>
  <c r="L154"/>
  <c r="L155" s="1"/>
  <c r="K154"/>
  <c r="J154"/>
  <c r="J155" s="1"/>
  <c r="I154"/>
  <c r="I155" s="1"/>
  <c r="H154"/>
  <c r="H155" s="1"/>
  <c r="G154"/>
  <c r="F154"/>
  <c r="F155" s="1"/>
  <c r="E154"/>
  <c r="AI152"/>
  <c r="AH152"/>
  <c r="AG152"/>
  <c r="AF152"/>
  <c r="AE152"/>
  <c r="AD152"/>
  <c r="AC152"/>
  <c r="AB152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I152"/>
  <c r="H152"/>
  <c r="G152"/>
  <c r="F152"/>
  <c r="E152"/>
  <c r="AI151"/>
  <c r="AH151"/>
  <c r="AG151"/>
  <c r="AF151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E151"/>
  <c r="AI150"/>
  <c r="AH150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E150"/>
  <c r="C147"/>
  <c r="AK146"/>
  <c r="AJ146"/>
  <c r="AK143"/>
  <c r="AJ143"/>
  <c r="C144" s="1"/>
  <c r="C141"/>
  <c r="AK140"/>
  <c r="AJ140"/>
  <c r="C138"/>
  <c r="AK137"/>
  <c r="AJ137"/>
  <c r="AK134"/>
  <c r="AJ134"/>
  <c r="C135" s="1"/>
  <c r="AK131"/>
  <c r="AJ131"/>
  <c r="C129"/>
  <c r="AK128"/>
  <c r="AJ128"/>
  <c r="C154" s="1"/>
  <c r="AK125"/>
  <c r="C126" s="1"/>
  <c r="AJ125"/>
  <c r="AI118"/>
  <c r="AG118"/>
  <c r="AE118"/>
  <c r="AC118"/>
  <c r="AA118"/>
  <c r="W118"/>
  <c r="U118"/>
  <c r="S118"/>
  <c r="Q118"/>
  <c r="O118"/>
  <c r="M118"/>
  <c r="K118"/>
  <c r="G118"/>
  <c r="E118"/>
  <c r="AI117"/>
  <c r="AH117"/>
  <c r="AH118" s="1"/>
  <c r="AG117"/>
  <c r="AF117"/>
  <c r="AF118" s="1"/>
  <c r="AE117"/>
  <c r="AD117"/>
  <c r="AD118" s="1"/>
  <c r="AC117"/>
  <c r="AB117"/>
  <c r="AB118" s="1"/>
  <c r="AA117"/>
  <c r="Z117"/>
  <c r="Z118" s="1"/>
  <c r="Y117"/>
  <c r="Y118" s="1"/>
  <c r="X117"/>
  <c r="X118" s="1"/>
  <c r="W117"/>
  <c r="V117"/>
  <c r="V118" s="1"/>
  <c r="U117"/>
  <c r="T117"/>
  <c r="T118" s="1"/>
  <c r="S117"/>
  <c r="R117"/>
  <c r="R118" s="1"/>
  <c r="Q117"/>
  <c r="P117"/>
  <c r="P118" s="1"/>
  <c r="O117"/>
  <c r="N117"/>
  <c r="N118" s="1"/>
  <c r="M117"/>
  <c r="L117"/>
  <c r="L118" s="1"/>
  <c r="K117"/>
  <c r="J117"/>
  <c r="J118" s="1"/>
  <c r="I117"/>
  <c r="I118" s="1"/>
  <c r="H117"/>
  <c r="H118" s="1"/>
  <c r="G117"/>
  <c r="F117"/>
  <c r="F118" s="1"/>
  <c r="E117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F113"/>
  <c r="E113"/>
  <c r="AK109"/>
  <c r="AJ109"/>
  <c r="C110" s="1"/>
  <c r="AK106"/>
  <c r="AJ106"/>
  <c r="C107" s="1"/>
  <c r="AK102"/>
  <c r="AJ102"/>
  <c r="C103" s="1"/>
  <c r="C100"/>
  <c r="AK99"/>
  <c r="AJ99"/>
  <c r="AK95"/>
  <c r="C96" s="1"/>
  <c r="AJ95"/>
  <c r="AK91"/>
  <c r="C118" s="1"/>
  <c r="AJ91"/>
  <c r="AK87"/>
  <c r="AJ87"/>
  <c r="AJ118" s="1"/>
  <c r="AG80"/>
  <c r="AF80"/>
  <c r="AB80"/>
  <c r="Y80"/>
  <c r="X80"/>
  <c r="T80"/>
  <c r="Q80"/>
  <c r="N80"/>
  <c r="L80"/>
  <c r="J80"/>
  <c r="H80"/>
  <c r="F80"/>
  <c r="AI79"/>
  <c r="AI80" s="1"/>
  <c r="AH79"/>
  <c r="AH80" s="1"/>
  <c r="AG79"/>
  <c r="AF79"/>
  <c r="AE79"/>
  <c r="AE80" s="1"/>
  <c r="AD79"/>
  <c r="AD80" s="1"/>
  <c r="AC79"/>
  <c r="AC80" s="1"/>
  <c r="AB79"/>
  <c r="AA79"/>
  <c r="AA80" s="1"/>
  <c r="Z79"/>
  <c r="Z80" s="1"/>
  <c r="Y79"/>
  <c r="X79"/>
  <c r="U79"/>
  <c r="U80" s="1"/>
  <c r="T79"/>
  <c r="Q79"/>
  <c r="O79"/>
  <c r="O80" s="1"/>
  <c r="N79"/>
  <c r="M79"/>
  <c r="M80" s="1"/>
  <c r="L79"/>
  <c r="K79"/>
  <c r="K80" s="1"/>
  <c r="J79"/>
  <c r="I79"/>
  <c r="I80" s="1"/>
  <c r="H79"/>
  <c r="G79"/>
  <c r="G80" s="1"/>
  <c r="F79"/>
  <c r="E79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C70"/>
  <c r="AK69"/>
  <c r="AJ69"/>
  <c r="AK66"/>
  <c r="AJ66"/>
  <c r="C67" s="1"/>
  <c r="AK63"/>
  <c r="AJ63"/>
  <c r="C64" s="1"/>
  <c r="AK60"/>
  <c r="C61" s="1"/>
  <c r="AJ60"/>
  <c r="C58"/>
  <c r="AK57"/>
  <c r="AJ57"/>
  <c r="AK54"/>
  <c r="C80" s="1"/>
  <c r="AJ54"/>
  <c r="C55" s="1"/>
  <c r="AK51"/>
  <c r="W79" s="1"/>
  <c r="W80" s="1"/>
  <c r="AJ51"/>
  <c r="AH44"/>
  <c r="AF44"/>
  <c r="AD44"/>
  <c r="AB44"/>
  <c r="Z44"/>
  <c r="X44"/>
  <c r="V44"/>
  <c r="T44"/>
  <c r="R44"/>
  <c r="P44"/>
  <c r="N44"/>
  <c r="L44"/>
  <c r="J44"/>
  <c r="H44"/>
  <c r="F44"/>
  <c r="AI43"/>
  <c r="AI44" s="1"/>
  <c r="AH43"/>
  <c r="AG43"/>
  <c r="AG44" s="1"/>
  <c r="AF43"/>
  <c r="AE43"/>
  <c r="AE44" s="1"/>
  <c r="AD43"/>
  <c r="AC43"/>
  <c r="AC44" s="1"/>
  <c r="AB43"/>
  <c r="AA43"/>
  <c r="AA44" s="1"/>
  <c r="Z43"/>
  <c r="Y43"/>
  <c r="Y44" s="1"/>
  <c r="X43"/>
  <c r="W43"/>
  <c r="W44" s="1"/>
  <c r="V43"/>
  <c r="U43"/>
  <c r="U44" s="1"/>
  <c r="T43"/>
  <c r="S43"/>
  <c r="S44" s="1"/>
  <c r="R43"/>
  <c r="Q43"/>
  <c r="Q44" s="1"/>
  <c r="P43"/>
  <c r="O43"/>
  <c r="O44" s="1"/>
  <c r="N43"/>
  <c r="M43"/>
  <c r="M44" s="1"/>
  <c r="L43"/>
  <c r="K43"/>
  <c r="K44" s="1"/>
  <c r="J43"/>
  <c r="I43"/>
  <c r="I44" s="1"/>
  <c r="H43"/>
  <c r="G43"/>
  <c r="G44" s="1"/>
  <c r="F43"/>
  <c r="E43"/>
  <c r="AJ43" s="1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C37" s="1"/>
  <c r="AK33"/>
  <c r="AJ44" s="1"/>
  <c r="AJ33"/>
  <c r="AK27"/>
  <c r="AJ27"/>
  <c r="AK24"/>
  <c r="AJ24"/>
  <c r="AK21"/>
  <c r="AJ21"/>
  <c r="AK18"/>
  <c r="AJ18"/>
  <c r="AK15"/>
  <c r="AJ15"/>
  <c r="AK12"/>
  <c r="AJ12"/>
  <c r="AK9"/>
  <c r="C44" s="1"/>
  <c r="AJ9"/>
  <c r="AK6"/>
  <c r="AJ6"/>
  <c r="C43" s="1"/>
  <c r="AH225" i="4"/>
  <c r="AF225"/>
  <c r="AD225"/>
  <c r="AB225"/>
  <c r="Z225"/>
  <c r="X225"/>
  <c r="V225"/>
  <c r="T225"/>
  <c r="R225"/>
  <c r="P225"/>
  <c r="N225"/>
  <c r="L225"/>
  <c r="J225"/>
  <c r="H225"/>
  <c r="F225"/>
  <c r="C225"/>
  <c r="AI224"/>
  <c r="AI225" s="1"/>
  <c r="AH224"/>
  <c r="AG224"/>
  <c r="AG225" s="1"/>
  <c r="AF224"/>
  <c r="AE224"/>
  <c r="AE225" s="1"/>
  <c r="AD224"/>
  <c r="AC224"/>
  <c r="AC225" s="1"/>
  <c r="AB224"/>
  <c r="AA224"/>
  <c r="AA225" s="1"/>
  <c r="Z224"/>
  <c r="Y224"/>
  <c r="Y225" s="1"/>
  <c r="X224"/>
  <c r="W224"/>
  <c r="W225" s="1"/>
  <c r="V224"/>
  <c r="U224"/>
  <c r="U225" s="1"/>
  <c r="T224"/>
  <c r="S224"/>
  <c r="S225" s="1"/>
  <c r="R224"/>
  <c r="Q224"/>
  <c r="Q225" s="1"/>
  <c r="P224"/>
  <c r="O224"/>
  <c r="O225" s="1"/>
  <c r="N224"/>
  <c r="M224"/>
  <c r="M225" s="1"/>
  <c r="L224"/>
  <c r="K224"/>
  <c r="K225" s="1"/>
  <c r="J224"/>
  <c r="I224"/>
  <c r="I225" s="1"/>
  <c r="H224"/>
  <c r="G224"/>
  <c r="G225" s="1"/>
  <c r="F224"/>
  <c r="E224"/>
  <c r="E225" s="1"/>
  <c r="AJ223"/>
  <c r="AI222"/>
  <c r="AH222"/>
  <c r="AG222"/>
  <c r="AF222"/>
  <c r="AE222"/>
  <c r="AD222"/>
  <c r="AC222"/>
  <c r="AB222"/>
  <c r="AA222"/>
  <c r="Z222"/>
  <c r="Y222"/>
  <c r="X222"/>
  <c r="W222"/>
  <c r="V222"/>
  <c r="U222"/>
  <c r="T222"/>
  <c r="S222"/>
  <c r="R222"/>
  <c r="Q222"/>
  <c r="P222"/>
  <c r="O222"/>
  <c r="N222"/>
  <c r="M222"/>
  <c r="L222"/>
  <c r="K222"/>
  <c r="J222"/>
  <c r="I222"/>
  <c r="H222"/>
  <c r="G222"/>
  <c r="F222"/>
  <c r="E222"/>
  <c r="AI221"/>
  <c r="AH221"/>
  <c r="AG221"/>
  <c r="AF221"/>
  <c r="AE221"/>
  <c r="AD221"/>
  <c r="AC221"/>
  <c r="AB221"/>
  <c r="AA221"/>
  <c r="Z221"/>
  <c r="Y221"/>
  <c r="X221"/>
  <c r="W221"/>
  <c r="V221"/>
  <c r="U221"/>
  <c r="T221"/>
  <c r="S221"/>
  <c r="R221"/>
  <c r="Q221"/>
  <c r="P221"/>
  <c r="O221"/>
  <c r="N221"/>
  <c r="M221"/>
  <c r="L221"/>
  <c r="K221"/>
  <c r="J221"/>
  <c r="I221"/>
  <c r="H221"/>
  <c r="G221"/>
  <c r="F221"/>
  <c r="E221"/>
  <c r="AI220"/>
  <c r="AH220"/>
  <c r="AG220"/>
  <c r="AF220"/>
  <c r="AE220"/>
  <c r="AD220"/>
  <c r="AC220"/>
  <c r="AB220"/>
  <c r="AA220"/>
  <c r="Z220"/>
  <c r="Y220"/>
  <c r="X220"/>
  <c r="W220"/>
  <c r="V220"/>
  <c r="U220"/>
  <c r="T220"/>
  <c r="S220"/>
  <c r="R220"/>
  <c r="Q220"/>
  <c r="P220"/>
  <c r="O220"/>
  <c r="N220"/>
  <c r="M220"/>
  <c r="L220"/>
  <c r="K220"/>
  <c r="J220"/>
  <c r="I220"/>
  <c r="H220"/>
  <c r="G220"/>
  <c r="F220"/>
  <c r="E220"/>
  <c r="AI219"/>
  <c r="AH219"/>
  <c r="AG219"/>
  <c r="AF219"/>
  <c r="AE219"/>
  <c r="AD219"/>
  <c r="AC219"/>
  <c r="AB219"/>
  <c r="AA219"/>
  <c r="Z219"/>
  <c r="Y219"/>
  <c r="X219"/>
  <c r="W219"/>
  <c r="V219"/>
  <c r="U219"/>
  <c r="T219"/>
  <c r="S219"/>
  <c r="R219"/>
  <c r="Q219"/>
  <c r="P219"/>
  <c r="O219"/>
  <c r="N219"/>
  <c r="M219"/>
  <c r="L219"/>
  <c r="K219"/>
  <c r="J219"/>
  <c r="I219"/>
  <c r="H219"/>
  <c r="G219"/>
  <c r="F219"/>
  <c r="E219"/>
  <c r="AK215"/>
  <c r="AJ215"/>
  <c r="C216" s="1"/>
  <c r="AK212"/>
  <c r="AJ212"/>
  <c r="C213" s="1"/>
  <c r="AK208"/>
  <c r="C209" s="1"/>
  <c r="AJ208"/>
  <c r="C206"/>
  <c r="AK205"/>
  <c r="AJ205"/>
  <c r="AJ224" s="1"/>
  <c r="AI198"/>
  <c r="AG198"/>
  <c r="AE198"/>
  <c r="AC198"/>
  <c r="AA198"/>
  <c r="Y198"/>
  <c r="W198"/>
  <c r="U198"/>
  <c r="S198"/>
  <c r="Q198"/>
  <c r="O198"/>
  <c r="M198"/>
  <c r="K198"/>
  <c r="I198"/>
  <c r="G198"/>
  <c r="E198"/>
  <c r="AI197"/>
  <c r="AH197"/>
  <c r="AH198" s="1"/>
  <c r="AG197"/>
  <c r="AF197"/>
  <c r="AF198" s="1"/>
  <c r="AE197"/>
  <c r="AD197"/>
  <c r="AD198" s="1"/>
  <c r="AC197"/>
  <c r="AB197"/>
  <c r="AB198" s="1"/>
  <c r="AA197"/>
  <c r="Z197"/>
  <c r="Z198" s="1"/>
  <c r="Y197"/>
  <c r="X197"/>
  <c r="X198" s="1"/>
  <c r="W197"/>
  <c r="V197"/>
  <c r="V198" s="1"/>
  <c r="U197"/>
  <c r="T197"/>
  <c r="T198" s="1"/>
  <c r="S197"/>
  <c r="R197"/>
  <c r="R198" s="1"/>
  <c r="Q197"/>
  <c r="P197"/>
  <c r="P198" s="1"/>
  <c r="O197"/>
  <c r="N197"/>
  <c r="N198" s="1"/>
  <c r="M197"/>
  <c r="L197"/>
  <c r="L198" s="1"/>
  <c r="K197"/>
  <c r="J197"/>
  <c r="J198" s="1"/>
  <c r="I197"/>
  <c r="H197"/>
  <c r="H198" s="1"/>
  <c r="G197"/>
  <c r="F197"/>
  <c r="F198" s="1"/>
  <c r="E197"/>
  <c r="C197"/>
  <c r="AI196"/>
  <c r="AH196"/>
  <c r="AG196"/>
  <c r="AF196"/>
  <c r="AE196"/>
  <c r="AD196"/>
  <c r="AC196"/>
  <c r="AB196"/>
  <c r="AA196"/>
  <c r="Z196"/>
  <c r="Y196"/>
  <c r="X196"/>
  <c r="W196"/>
  <c r="V196"/>
  <c r="U196"/>
  <c r="T196"/>
  <c r="S196"/>
  <c r="R196"/>
  <c r="Q196"/>
  <c r="P196"/>
  <c r="O196"/>
  <c r="N196"/>
  <c r="M196"/>
  <c r="L196"/>
  <c r="K196"/>
  <c r="J196"/>
  <c r="I196"/>
  <c r="H196"/>
  <c r="G196"/>
  <c r="F196"/>
  <c r="E196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E194"/>
  <c r="AK190"/>
  <c r="AJ190"/>
  <c r="C191" s="1"/>
  <c r="AK187"/>
  <c r="C188" s="1"/>
  <c r="AJ187"/>
  <c r="C185"/>
  <c r="AK184"/>
  <c r="AJ184"/>
  <c r="AK181"/>
  <c r="AJ181"/>
  <c r="C182" s="1"/>
  <c r="AK178"/>
  <c r="AJ178"/>
  <c r="C179" s="1"/>
  <c r="AK175"/>
  <c r="C176" s="1"/>
  <c r="AJ175"/>
  <c r="C173"/>
  <c r="AK172"/>
  <c r="AJ172"/>
  <c r="AK169"/>
  <c r="C198" s="1"/>
  <c r="AJ169"/>
  <c r="AJ198" s="1"/>
  <c r="AI162"/>
  <c r="AG162"/>
  <c r="AE162"/>
  <c r="AC162"/>
  <c r="AA162"/>
  <c r="Y162"/>
  <c r="W162"/>
  <c r="U162"/>
  <c r="S162"/>
  <c r="Q162"/>
  <c r="O162"/>
  <c r="M162"/>
  <c r="K162"/>
  <c r="I162"/>
  <c r="G162"/>
  <c r="E162"/>
  <c r="AI161"/>
  <c r="AH161"/>
  <c r="AH162" s="1"/>
  <c r="AG161"/>
  <c r="AF161"/>
  <c r="AF162" s="1"/>
  <c r="AE161"/>
  <c r="AD161"/>
  <c r="AD162" s="1"/>
  <c r="AC161"/>
  <c r="AB161"/>
  <c r="AB162" s="1"/>
  <c r="AA161"/>
  <c r="Z161"/>
  <c r="Z162" s="1"/>
  <c r="Y161"/>
  <c r="X161"/>
  <c r="X162" s="1"/>
  <c r="W161"/>
  <c r="V161"/>
  <c r="V162" s="1"/>
  <c r="U161"/>
  <c r="T161"/>
  <c r="T162" s="1"/>
  <c r="S161"/>
  <c r="R161"/>
  <c r="R162" s="1"/>
  <c r="Q161"/>
  <c r="P161"/>
  <c r="P162" s="1"/>
  <c r="O161"/>
  <c r="N161"/>
  <c r="N162" s="1"/>
  <c r="M161"/>
  <c r="L161"/>
  <c r="L162" s="1"/>
  <c r="K161"/>
  <c r="J161"/>
  <c r="J162" s="1"/>
  <c r="I161"/>
  <c r="H161"/>
  <c r="H162" s="1"/>
  <c r="G161"/>
  <c r="F161"/>
  <c r="F162" s="1"/>
  <c r="E161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59"/>
  <c r="E159"/>
  <c r="AI158"/>
  <c r="AH158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E158"/>
  <c r="AI157"/>
  <c r="AH157"/>
  <c r="AG157"/>
  <c r="AF157"/>
  <c r="AE157"/>
  <c r="AD15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I157"/>
  <c r="H157"/>
  <c r="G157"/>
  <c r="F157"/>
  <c r="E157"/>
  <c r="AK153"/>
  <c r="AJ153"/>
  <c r="C154" s="1"/>
  <c r="AK150"/>
  <c r="C151" s="1"/>
  <c r="AJ150"/>
  <c r="C147"/>
  <c r="AK146"/>
  <c r="AJ146"/>
  <c r="AK142"/>
  <c r="AJ142"/>
  <c r="C143" s="1"/>
  <c r="AK138"/>
  <c r="AJ138"/>
  <c r="C139" s="1"/>
  <c r="AK134"/>
  <c r="C135" s="1"/>
  <c r="AJ134"/>
  <c r="C131"/>
  <c r="AK130"/>
  <c r="AJ130"/>
  <c r="AK126"/>
  <c r="C162" s="1"/>
  <c r="AJ126"/>
  <c r="AJ162" s="1"/>
  <c r="AI118"/>
  <c r="AC118"/>
  <c r="AA118"/>
  <c r="Y118"/>
  <c r="W118"/>
  <c r="U118"/>
  <c r="S118"/>
  <c r="Q118"/>
  <c r="O118"/>
  <c r="M118"/>
  <c r="K118"/>
  <c r="I118"/>
  <c r="G118"/>
  <c r="E118"/>
  <c r="AI117"/>
  <c r="AH117"/>
  <c r="AH118" s="1"/>
  <c r="AC117"/>
  <c r="AB117"/>
  <c r="AB118" s="1"/>
  <c r="AA117"/>
  <c r="Z117"/>
  <c r="Z118" s="1"/>
  <c r="Y117"/>
  <c r="X117"/>
  <c r="X118" s="1"/>
  <c r="W117"/>
  <c r="V117"/>
  <c r="V118" s="1"/>
  <c r="U117"/>
  <c r="T117"/>
  <c r="T118" s="1"/>
  <c r="S117"/>
  <c r="R117"/>
  <c r="R118" s="1"/>
  <c r="Q117"/>
  <c r="P117"/>
  <c r="P118" s="1"/>
  <c r="O117"/>
  <c r="N117"/>
  <c r="N118" s="1"/>
  <c r="M117"/>
  <c r="L117"/>
  <c r="L118" s="1"/>
  <c r="K117"/>
  <c r="J117"/>
  <c r="J118" s="1"/>
  <c r="I117"/>
  <c r="H117"/>
  <c r="H118" s="1"/>
  <c r="G117"/>
  <c r="F117"/>
  <c r="F118" s="1"/>
  <c r="E117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F113"/>
  <c r="E113"/>
  <c r="AK109"/>
  <c r="AJ109"/>
  <c r="C110" s="1"/>
  <c r="AK105"/>
  <c r="C106" s="1"/>
  <c r="AJ105"/>
  <c r="C103"/>
  <c r="AK102"/>
  <c r="AJ102"/>
  <c r="AK98"/>
  <c r="AJ98"/>
  <c r="C99" s="1"/>
  <c r="AK94"/>
  <c r="AJ94"/>
  <c r="AD117" s="1"/>
  <c r="AD118" s="1"/>
  <c r="AK90"/>
  <c r="C118" s="1"/>
  <c r="AJ90"/>
  <c r="AJ118" s="1"/>
  <c r="AI83"/>
  <c r="AG83"/>
  <c r="AE83"/>
  <c r="AC83"/>
  <c r="AA83"/>
  <c r="Y83"/>
  <c r="U83"/>
  <c r="Q83"/>
  <c r="O83"/>
  <c r="M83"/>
  <c r="K83"/>
  <c r="I83"/>
  <c r="G83"/>
  <c r="E83"/>
  <c r="AI82"/>
  <c r="AH82"/>
  <c r="AH83" s="1"/>
  <c r="AG82"/>
  <c r="AF82"/>
  <c r="AF83" s="1"/>
  <c r="AE82"/>
  <c r="AD82"/>
  <c r="AD83" s="1"/>
  <c r="AC82"/>
  <c r="AB82"/>
  <c r="AB83" s="1"/>
  <c r="AA82"/>
  <c r="Z82"/>
  <c r="Z83" s="1"/>
  <c r="Y82"/>
  <c r="X82"/>
  <c r="X83" s="1"/>
  <c r="U82"/>
  <c r="T82"/>
  <c r="T83" s="1"/>
  <c r="Q82"/>
  <c r="O82"/>
  <c r="N82"/>
  <c r="N83" s="1"/>
  <c r="M82"/>
  <c r="L82"/>
  <c r="L83" s="1"/>
  <c r="K82"/>
  <c r="J82"/>
  <c r="J83" s="1"/>
  <c r="I82"/>
  <c r="H82"/>
  <c r="H83" s="1"/>
  <c r="G82"/>
  <c r="F82"/>
  <c r="F83" s="1"/>
  <c r="E82"/>
  <c r="AI80"/>
  <c r="AH80"/>
  <c r="AG80"/>
  <c r="AF80"/>
  <c r="AE80"/>
  <c r="AD80"/>
  <c r="AC80"/>
  <c r="AB80"/>
  <c r="AA80"/>
  <c r="Z80"/>
  <c r="Y80"/>
  <c r="X80"/>
  <c r="W80"/>
  <c r="V80"/>
  <c r="U80"/>
  <c r="T80"/>
  <c r="S80"/>
  <c r="R80"/>
  <c r="Q80"/>
  <c r="P80"/>
  <c r="O80"/>
  <c r="N80"/>
  <c r="M80"/>
  <c r="L80"/>
  <c r="K80"/>
  <c r="J80"/>
  <c r="I80"/>
  <c r="H80"/>
  <c r="G80"/>
  <c r="F80"/>
  <c r="E80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AI78"/>
  <c r="AH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K72"/>
  <c r="AJ72"/>
  <c r="C73" s="1"/>
  <c r="AK69"/>
  <c r="C70" s="1"/>
  <c r="AJ69"/>
  <c r="C67"/>
  <c r="AK66"/>
  <c r="AJ66"/>
  <c r="AK63"/>
  <c r="AJ63"/>
  <c r="C64" s="1"/>
  <c r="AK59"/>
  <c r="AJ59"/>
  <c r="C60" s="1"/>
  <c r="AK55"/>
  <c r="C56" s="1"/>
  <c r="AJ55"/>
  <c r="C52"/>
  <c r="AK51"/>
  <c r="W82" s="1"/>
  <c r="W83" s="1"/>
  <c r="AJ51"/>
  <c r="P82" s="1"/>
  <c r="P83" s="1"/>
  <c r="AH44"/>
  <c r="AF44"/>
  <c r="AD44"/>
  <c r="AB44"/>
  <c r="Z44"/>
  <c r="V44"/>
  <c r="T44"/>
  <c r="R44"/>
  <c r="P44"/>
  <c r="N44"/>
  <c r="L44"/>
  <c r="J44"/>
  <c r="H44"/>
  <c r="F44"/>
  <c r="C44"/>
  <c r="AI43"/>
  <c r="AI44" s="1"/>
  <c r="AH43"/>
  <c r="AG43"/>
  <c r="AG44" s="1"/>
  <c r="AF43"/>
  <c r="AE43"/>
  <c r="AE44" s="1"/>
  <c r="AD43"/>
  <c r="AC43"/>
  <c r="AC44" s="1"/>
  <c r="AB43"/>
  <c r="AA43"/>
  <c r="AA44" s="1"/>
  <c r="Z43"/>
  <c r="Y43"/>
  <c r="Y44" s="1"/>
  <c r="X43"/>
  <c r="X44" s="1"/>
  <c r="W43"/>
  <c r="W44" s="1"/>
  <c r="V43"/>
  <c r="U43"/>
  <c r="U44" s="1"/>
  <c r="T43"/>
  <c r="S43"/>
  <c r="S44" s="1"/>
  <c r="R43"/>
  <c r="Q43"/>
  <c r="Q44" s="1"/>
  <c r="P43"/>
  <c r="O43"/>
  <c r="O44" s="1"/>
  <c r="N43"/>
  <c r="M43"/>
  <c r="M44" s="1"/>
  <c r="L43"/>
  <c r="K43"/>
  <c r="K44" s="1"/>
  <c r="J43"/>
  <c r="I43"/>
  <c r="I44" s="1"/>
  <c r="H43"/>
  <c r="G43"/>
  <c r="G44" s="1"/>
  <c r="F43"/>
  <c r="E43"/>
  <c r="E44" s="1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C37"/>
  <c r="AK36"/>
  <c r="AJ36"/>
  <c r="AK33"/>
  <c r="AJ44" s="1"/>
  <c r="AJ33"/>
  <c r="C34" s="1"/>
  <c r="AK27"/>
  <c r="AJ27"/>
  <c r="AK24"/>
  <c r="AJ24"/>
  <c r="AK21"/>
  <c r="AJ21"/>
  <c r="AK18"/>
  <c r="AJ18"/>
  <c r="AK15"/>
  <c r="AJ15"/>
  <c r="AK12"/>
  <c r="AJ12"/>
  <c r="AK9"/>
  <c r="AJ9"/>
  <c r="C7"/>
  <c r="AK6"/>
  <c r="AJ6"/>
  <c r="C224" s="1"/>
  <c r="AI120" i="3"/>
  <c r="AG120"/>
  <c r="AE120"/>
  <c r="AC120"/>
  <c r="AA120"/>
  <c r="Y120"/>
  <c r="W120"/>
  <c r="U120"/>
  <c r="S120"/>
  <c r="Q120"/>
  <c r="O120"/>
  <c r="M120"/>
  <c r="K120"/>
  <c r="I120"/>
  <c r="G120"/>
  <c r="E120"/>
  <c r="AI119"/>
  <c r="AH119"/>
  <c r="AH120" s="1"/>
  <c r="AG119"/>
  <c r="AF119"/>
  <c r="AF120" s="1"/>
  <c r="AE119"/>
  <c r="AD119"/>
  <c r="AD120" s="1"/>
  <c r="AC119"/>
  <c r="AB119"/>
  <c r="AB120" s="1"/>
  <c r="AA119"/>
  <c r="Z119"/>
  <c r="Z120" s="1"/>
  <c r="Y119"/>
  <c r="X119"/>
  <c r="X120" s="1"/>
  <c r="W119"/>
  <c r="V119"/>
  <c r="V120" s="1"/>
  <c r="U119"/>
  <c r="T119"/>
  <c r="T120" s="1"/>
  <c r="S119"/>
  <c r="R119"/>
  <c r="R120" s="1"/>
  <c r="Q119"/>
  <c r="P119"/>
  <c r="P120" s="1"/>
  <c r="O119"/>
  <c r="N119"/>
  <c r="N120" s="1"/>
  <c r="M119"/>
  <c r="L119"/>
  <c r="L120" s="1"/>
  <c r="K119"/>
  <c r="J119"/>
  <c r="J120" s="1"/>
  <c r="I119"/>
  <c r="H119"/>
  <c r="H120" s="1"/>
  <c r="G119"/>
  <c r="F119"/>
  <c r="F120" s="1"/>
  <c r="E119"/>
  <c r="C119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AI117"/>
  <c r="AH117"/>
  <c r="AG117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I117"/>
  <c r="H117"/>
  <c r="G117"/>
  <c r="F117"/>
  <c r="E117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AK111"/>
  <c r="AJ111"/>
  <c r="C113" s="1"/>
  <c r="AK107"/>
  <c r="C109" s="1"/>
  <c r="AJ107"/>
  <c r="C105"/>
  <c r="AK104"/>
  <c r="AJ104"/>
  <c r="AK100"/>
  <c r="AJ100"/>
  <c r="C101" s="1"/>
  <c r="AK96"/>
  <c r="AJ96"/>
  <c r="C97" s="1"/>
  <c r="AK92"/>
  <c r="C93" s="1"/>
  <c r="AJ92"/>
  <c r="C89"/>
  <c r="AK88"/>
  <c r="AJ88"/>
  <c r="AK84"/>
  <c r="C120" s="1"/>
  <c r="AJ84"/>
  <c r="AJ120" s="1"/>
  <c r="AI76"/>
  <c r="AG76"/>
  <c r="AE76"/>
  <c r="AC76"/>
  <c r="AA76"/>
  <c r="Y76"/>
  <c r="W76"/>
  <c r="U76"/>
  <c r="S76"/>
  <c r="Q76"/>
  <c r="O76"/>
  <c r="M76"/>
  <c r="K76"/>
  <c r="I76"/>
  <c r="G76"/>
  <c r="E76"/>
  <c r="AI75"/>
  <c r="AH75"/>
  <c r="AH76" s="1"/>
  <c r="AG75"/>
  <c r="AF75"/>
  <c r="AF76" s="1"/>
  <c r="AE75"/>
  <c r="AD75"/>
  <c r="AD76" s="1"/>
  <c r="AC75"/>
  <c r="AB75"/>
  <c r="AB76" s="1"/>
  <c r="AA75"/>
  <c r="Z75"/>
  <c r="Z76" s="1"/>
  <c r="Y75"/>
  <c r="X75"/>
  <c r="X76" s="1"/>
  <c r="W75"/>
  <c r="V75"/>
  <c r="V76" s="1"/>
  <c r="U75"/>
  <c r="T75"/>
  <c r="T76" s="1"/>
  <c r="S75"/>
  <c r="R75"/>
  <c r="R76" s="1"/>
  <c r="Q75"/>
  <c r="P75"/>
  <c r="P76" s="1"/>
  <c r="O75"/>
  <c r="N75"/>
  <c r="N76" s="1"/>
  <c r="M75"/>
  <c r="L75"/>
  <c r="L76" s="1"/>
  <c r="K75"/>
  <c r="J75"/>
  <c r="J76" s="1"/>
  <c r="I75"/>
  <c r="H75"/>
  <c r="H76" s="1"/>
  <c r="G75"/>
  <c r="F75"/>
  <c r="F76" s="1"/>
  <c r="E75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AI72"/>
  <c r="AH72"/>
  <c r="AG72"/>
  <c r="AF72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AK67"/>
  <c r="AJ67"/>
  <c r="C68" s="1"/>
  <c r="AK63"/>
  <c r="C64" s="1"/>
  <c r="AJ63"/>
  <c r="C60"/>
  <c r="AK59"/>
  <c r="AJ59"/>
  <c r="AK55"/>
  <c r="AJ55"/>
  <c r="C56" s="1"/>
  <c r="AK51"/>
  <c r="AJ51"/>
  <c r="C52" s="1"/>
  <c r="AK47"/>
  <c r="C48" s="1"/>
  <c r="AJ47"/>
  <c r="C44"/>
  <c r="AK43"/>
  <c r="AJ43"/>
  <c r="AK39"/>
  <c r="AJ39"/>
  <c r="C40" s="1"/>
  <c r="AK35"/>
  <c r="AJ35"/>
  <c r="C36" s="1"/>
  <c r="AK31"/>
  <c r="C76" s="1"/>
  <c r="AJ31"/>
  <c r="AJ76" s="1"/>
  <c r="E284" i="2"/>
  <c r="AH276"/>
  <c r="AF276"/>
  <c r="AD276"/>
  <c r="AB276"/>
  <c r="Z276"/>
  <c r="X276"/>
  <c r="V276"/>
  <c r="T276"/>
  <c r="R276"/>
  <c r="P276"/>
  <c r="N276"/>
  <c r="L276"/>
  <c r="J276"/>
  <c r="H276"/>
  <c r="F276"/>
  <c r="AJ275"/>
  <c r="AI275"/>
  <c r="AI276" s="1"/>
  <c r="AH275"/>
  <c r="AG275"/>
  <c r="AG276" s="1"/>
  <c r="AF275"/>
  <c r="AE275"/>
  <c r="AE276" s="1"/>
  <c r="AD275"/>
  <c r="AC275"/>
  <c r="AC276" s="1"/>
  <c r="AB275"/>
  <c r="AA275"/>
  <c r="AA276" s="1"/>
  <c r="Z275"/>
  <c r="Y275"/>
  <c r="Y276" s="1"/>
  <c r="X275"/>
  <c r="W275"/>
  <c r="W276" s="1"/>
  <c r="V275"/>
  <c r="U275"/>
  <c r="U276" s="1"/>
  <c r="T275"/>
  <c r="S275"/>
  <c r="S276" s="1"/>
  <c r="R275"/>
  <c r="Q275"/>
  <c r="Q276" s="1"/>
  <c r="P275"/>
  <c r="O275"/>
  <c r="O276" s="1"/>
  <c r="N275"/>
  <c r="M275"/>
  <c r="M276" s="1"/>
  <c r="L275"/>
  <c r="K275"/>
  <c r="K276" s="1"/>
  <c r="J275"/>
  <c r="I275"/>
  <c r="I276" s="1"/>
  <c r="H275"/>
  <c r="G275"/>
  <c r="G276" s="1"/>
  <c r="F275"/>
  <c r="E275"/>
  <c r="E276" s="1"/>
  <c r="AI273"/>
  <c r="AH273"/>
  <c r="AG273"/>
  <c r="AF273"/>
  <c r="AE273"/>
  <c r="AD273"/>
  <c r="AC273"/>
  <c r="AB273"/>
  <c r="AA273"/>
  <c r="Z273"/>
  <c r="Y273"/>
  <c r="X273"/>
  <c r="W273"/>
  <c r="V273"/>
  <c r="U273"/>
  <c r="T273"/>
  <c r="S273"/>
  <c r="R273"/>
  <c r="Q273"/>
  <c r="P273"/>
  <c r="O273"/>
  <c r="N273"/>
  <c r="M273"/>
  <c r="L273"/>
  <c r="K273"/>
  <c r="J273"/>
  <c r="I273"/>
  <c r="H273"/>
  <c r="G273"/>
  <c r="F273"/>
  <c r="E273"/>
  <c r="AI272"/>
  <c r="AH272"/>
  <c r="AG272"/>
  <c r="AF272"/>
  <c r="AE272"/>
  <c r="AD272"/>
  <c r="AC272"/>
  <c r="AB272"/>
  <c r="AA272"/>
  <c r="Z272"/>
  <c r="Y272"/>
  <c r="X272"/>
  <c r="W272"/>
  <c r="V272"/>
  <c r="U272"/>
  <c r="T272"/>
  <c r="S272"/>
  <c r="R272"/>
  <c r="Q272"/>
  <c r="P272"/>
  <c r="O272"/>
  <c r="N272"/>
  <c r="M272"/>
  <c r="L272"/>
  <c r="K272"/>
  <c r="J272"/>
  <c r="I272"/>
  <c r="H272"/>
  <c r="G272"/>
  <c r="F272"/>
  <c r="E272"/>
  <c r="AI271"/>
  <c r="AH271"/>
  <c r="AG271"/>
  <c r="AF271"/>
  <c r="AE271"/>
  <c r="AD271"/>
  <c r="AC271"/>
  <c r="AB271"/>
  <c r="AA271"/>
  <c r="Z271"/>
  <c r="Y271"/>
  <c r="X271"/>
  <c r="W271"/>
  <c r="V271"/>
  <c r="U271"/>
  <c r="T271"/>
  <c r="S271"/>
  <c r="R271"/>
  <c r="Q271"/>
  <c r="P271"/>
  <c r="O271"/>
  <c r="N271"/>
  <c r="M271"/>
  <c r="L271"/>
  <c r="K271"/>
  <c r="J271"/>
  <c r="I271"/>
  <c r="H271"/>
  <c r="G271"/>
  <c r="F271"/>
  <c r="E271"/>
  <c r="AI270"/>
  <c r="AH270"/>
  <c r="AG270"/>
  <c r="AF270"/>
  <c r="AE270"/>
  <c r="AD270"/>
  <c r="AC270"/>
  <c r="AB270"/>
  <c r="AA270"/>
  <c r="Z270"/>
  <c r="Y270"/>
  <c r="X270"/>
  <c r="W270"/>
  <c r="V270"/>
  <c r="U270"/>
  <c r="T270"/>
  <c r="S270"/>
  <c r="R270"/>
  <c r="Q270"/>
  <c r="P270"/>
  <c r="O270"/>
  <c r="N270"/>
  <c r="M270"/>
  <c r="L270"/>
  <c r="K270"/>
  <c r="J270"/>
  <c r="I270"/>
  <c r="H270"/>
  <c r="G270"/>
  <c r="F270"/>
  <c r="E270"/>
  <c r="AI269"/>
  <c r="AH269"/>
  <c r="AG269"/>
  <c r="AF269"/>
  <c r="AE269"/>
  <c r="AD269"/>
  <c r="AC269"/>
  <c r="AB269"/>
  <c r="AA269"/>
  <c r="Z269"/>
  <c r="Y269"/>
  <c r="X269"/>
  <c r="W269"/>
  <c r="V269"/>
  <c r="U269"/>
  <c r="T269"/>
  <c r="S269"/>
  <c r="R269"/>
  <c r="Q269"/>
  <c r="P269"/>
  <c r="O269"/>
  <c r="N269"/>
  <c r="M269"/>
  <c r="L269"/>
  <c r="K269"/>
  <c r="J269"/>
  <c r="I269"/>
  <c r="H269"/>
  <c r="G269"/>
  <c r="F269"/>
  <c r="E269"/>
  <c r="AI268"/>
  <c r="AH268"/>
  <c r="AG268"/>
  <c r="AF268"/>
  <c r="AE268"/>
  <c r="AD268"/>
  <c r="AC268"/>
  <c r="AB268"/>
  <c r="AA268"/>
  <c r="Z268"/>
  <c r="Y268"/>
  <c r="X268"/>
  <c r="W268"/>
  <c r="V268"/>
  <c r="U268"/>
  <c r="T268"/>
  <c r="S268"/>
  <c r="R268"/>
  <c r="Q268"/>
  <c r="P268"/>
  <c r="O268"/>
  <c r="N268"/>
  <c r="M268"/>
  <c r="L268"/>
  <c r="K268"/>
  <c r="J268"/>
  <c r="I268"/>
  <c r="H268"/>
  <c r="G268"/>
  <c r="F268"/>
  <c r="E268"/>
  <c r="AI267"/>
  <c r="AH267"/>
  <c r="AG267"/>
  <c r="AF267"/>
  <c r="AE267"/>
  <c r="AD267"/>
  <c r="AC267"/>
  <c r="AB267"/>
  <c r="AA267"/>
  <c r="Z267"/>
  <c r="Y267"/>
  <c r="X267"/>
  <c r="W267"/>
  <c r="V267"/>
  <c r="U267"/>
  <c r="T267"/>
  <c r="S267"/>
  <c r="R267"/>
  <c r="Q267"/>
  <c r="P267"/>
  <c r="O267"/>
  <c r="N267"/>
  <c r="M267"/>
  <c r="L267"/>
  <c r="K267"/>
  <c r="J267"/>
  <c r="I267"/>
  <c r="H267"/>
  <c r="G267"/>
  <c r="F267"/>
  <c r="E267"/>
  <c r="AI266"/>
  <c r="AH266"/>
  <c r="AG266"/>
  <c r="AF266"/>
  <c r="AE266"/>
  <c r="AD266"/>
  <c r="AC266"/>
  <c r="AB266"/>
  <c r="AA266"/>
  <c r="Z266"/>
  <c r="Y266"/>
  <c r="X266"/>
  <c r="W266"/>
  <c r="V266"/>
  <c r="U266"/>
  <c r="T266"/>
  <c r="S266"/>
  <c r="R266"/>
  <c r="Q266"/>
  <c r="P266"/>
  <c r="O266"/>
  <c r="N266"/>
  <c r="M266"/>
  <c r="L266"/>
  <c r="K266"/>
  <c r="J266"/>
  <c r="I266"/>
  <c r="H266"/>
  <c r="G266"/>
  <c r="F266"/>
  <c r="E266"/>
  <c r="AK262"/>
  <c r="AJ262"/>
  <c r="C275" s="1"/>
  <c r="AG254"/>
  <c r="AF254"/>
  <c r="AC254"/>
  <c r="AB254"/>
  <c r="Y254"/>
  <c r="X254"/>
  <c r="U254"/>
  <c r="T254"/>
  <c r="Q254"/>
  <c r="P254"/>
  <c r="M254"/>
  <c r="L254"/>
  <c r="I254"/>
  <c r="H254"/>
  <c r="E254"/>
  <c r="AI253"/>
  <c r="AI254" s="1"/>
  <c r="AH253"/>
  <c r="AH254" s="1"/>
  <c r="AG253"/>
  <c r="AF253"/>
  <c r="AE253"/>
  <c r="AE254" s="1"/>
  <c r="AD253"/>
  <c r="AD254" s="1"/>
  <c r="AC253"/>
  <c r="AB253"/>
  <c r="AA253"/>
  <c r="AA254" s="1"/>
  <c r="Z253"/>
  <c r="Z254" s="1"/>
  <c r="Y253"/>
  <c r="X253"/>
  <c r="W253"/>
  <c r="W254" s="1"/>
  <c r="V253"/>
  <c r="V254" s="1"/>
  <c r="U253"/>
  <c r="T253"/>
  <c r="S253"/>
  <c r="S254" s="1"/>
  <c r="R253"/>
  <c r="R254" s="1"/>
  <c r="Q253"/>
  <c r="P253"/>
  <c r="O253"/>
  <c r="O254" s="1"/>
  <c r="N253"/>
  <c r="N254" s="1"/>
  <c r="M253"/>
  <c r="L253"/>
  <c r="K253"/>
  <c r="K254" s="1"/>
  <c r="J253"/>
  <c r="J254" s="1"/>
  <c r="I253"/>
  <c r="H253"/>
  <c r="G253"/>
  <c r="G254" s="1"/>
  <c r="F253"/>
  <c r="F254" s="1"/>
  <c r="E253"/>
  <c r="AJ252"/>
  <c r="AI251"/>
  <c r="AH251"/>
  <c r="AG251"/>
  <c r="AF251"/>
  <c r="AE251"/>
  <c r="AD251"/>
  <c r="AC251"/>
  <c r="AB251"/>
  <c r="AA251"/>
  <c r="Z251"/>
  <c r="Y251"/>
  <c r="X251"/>
  <c r="W251"/>
  <c r="V251"/>
  <c r="U251"/>
  <c r="T251"/>
  <c r="S251"/>
  <c r="R251"/>
  <c r="Q251"/>
  <c r="P251"/>
  <c r="O251"/>
  <c r="N251"/>
  <c r="M251"/>
  <c r="L251"/>
  <c r="K251"/>
  <c r="J251"/>
  <c r="I251"/>
  <c r="H251"/>
  <c r="G251"/>
  <c r="F251"/>
  <c r="E251"/>
  <c r="AI250"/>
  <c r="AH250"/>
  <c r="AG250"/>
  <c r="AF250"/>
  <c r="AE250"/>
  <c r="AD250"/>
  <c r="AC250"/>
  <c r="AB250"/>
  <c r="AA250"/>
  <c r="Z250"/>
  <c r="Y250"/>
  <c r="X250"/>
  <c r="W250"/>
  <c r="V250"/>
  <c r="U250"/>
  <c r="T250"/>
  <c r="S250"/>
  <c r="R250"/>
  <c r="Q250"/>
  <c r="P250"/>
  <c r="O250"/>
  <c r="N250"/>
  <c r="M250"/>
  <c r="L250"/>
  <c r="K250"/>
  <c r="J250"/>
  <c r="I250"/>
  <c r="H250"/>
  <c r="G250"/>
  <c r="F250"/>
  <c r="E250"/>
  <c r="AI249"/>
  <c r="AH249"/>
  <c r="AG249"/>
  <c r="AF249"/>
  <c r="AE249"/>
  <c r="AD249"/>
  <c r="AC249"/>
  <c r="AB249"/>
  <c r="AA249"/>
  <c r="Z249"/>
  <c r="Y249"/>
  <c r="X249"/>
  <c r="W249"/>
  <c r="V249"/>
  <c r="U249"/>
  <c r="T249"/>
  <c r="S249"/>
  <c r="R249"/>
  <c r="Q249"/>
  <c r="P249"/>
  <c r="O249"/>
  <c r="N249"/>
  <c r="M249"/>
  <c r="L249"/>
  <c r="K249"/>
  <c r="J249"/>
  <c r="I249"/>
  <c r="H249"/>
  <c r="G249"/>
  <c r="F249"/>
  <c r="E249"/>
  <c r="AI248"/>
  <c r="AH248"/>
  <c r="AG248"/>
  <c r="AF248"/>
  <c r="AE248"/>
  <c r="AD248"/>
  <c r="AC248"/>
  <c r="AB248"/>
  <c r="AA248"/>
  <c r="Z248"/>
  <c r="Y248"/>
  <c r="X248"/>
  <c r="W248"/>
  <c r="V248"/>
  <c r="U248"/>
  <c r="T248"/>
  <c r="S248"/>
  <c r="R248"/>
  <c r="Q248"/>
  <c r="P248"/>
  <c r="O248"/>
  <c r="N248"/>
  <c r="M248"/>
  <c r="L248"/>
  <c r="K248"/>
  <c r="J248"/>
  <c r="I248"/>
  <c r="H248"/>
  <c r="G248"/>
  <c r="F248"/>
  <c r="E248"/>
  <c r="C245"/>
  <c r="AK244"/>
  <c r="AJ244"/>
  <c r="AK241"/>
  <c r="C242" s="1"/>
  <c r="AJ241"/>
  <c r="AK238"/>
  <c r="AJ238"/>
  <c r="C239" s="1"/>
  <c r="AK235"/>
  <c r="AJ235"/>
  <c r="AJ253" s="1"/>
  <c r="AI228"/>
  <c r="AF228"/>
  <c r="AE228"/>
  <c r="AB228"/>
  <c r="AA228"/>
  <c r="X228"/>
  <c r="W228"/>
  <c r="T228"/>
  <c r="S228"/>
  <c r="P228"/>
  <c r="O228"/>
  <c r="L228"/>
  <c r="K228"/>
  <c r="H228"/>
  <c r="G228"/>
  <c r="AI227"/>
  <c r="AH227"/>
  <c r="AH228" s="1"/>
  <c r="AG227"/>
  <c r="AG228" s="1"/>
  <c r="AF227"/>
  <c r="AE227"/>
  <c r="AD227"/>
  <c r="AD228" s="1"/>
  <c r="AC227"/>
  <c r="AC228" s="1"/>
  <c r="AB227"/>
  <c r="AA227"/>
  <c r="Z227"/>
  <c r="Z228" s="1"/>
  <c r="Y227"/>
  <c r="Y228" s="1"/>
  <c r="X227"/>
  <c r="W227"/>
  <c r="V227"/>
  <c r="V228" s="1"/>
  <c r="U227"/>
  <c r="U228" s="1"/>
  <c r="T227"/>
  <c r="S227"/>
  <c r="R227"/>
  <c r="R228" s="1"/>
  <c r="Q227"/>
  <c r="Q228" s="1"/>
  <c r="P227"/>
  <c r="O227"/>
  <c r="N227"/>
  <c r="N228" s="1"/>
  <c r="M227"/>
  <c r="M228" s="1"/>
  <c r="L227"/>
  <c r="K227"/>
  <c r="J227"/>
  <c r="J228" s="1"/>
  <c r="I227"/>
  <c r="I228" s="1"/>
  <c r="H227"/>
  <c r="G227"/>
  <c r="F227"/>
  <c r="F228" s="1"/>
  <c r="E227"/>
  <c r="E228" s="1"/>
  <c r="AI226"/>
  <c r="AH226"/>
  <c r="AG226"/>
  <c r="AF226"/>
  <c r="AE226"/>
  <c r="AD226"/>
  <c r="AC226"/>
  <c r="AB226"/>
  <c r="AA226"/>
  <c r="Z226"/>
  <c r="Y226"/>
  <c r="X226"/>
  <c r="W226"/>
  <c r="V226"/>
  <c r="U226"/>
  <c r="T226"/>
  <c r="S226"/>
  <c r="R226"/>
  <c r="Q226"/>
  <c r="P226"/>
  <c r="O226"/>
  <c r="N226"/>
  <c r="M226"/>
  <c r="L226"/>
  <c r="K226"/>
  <c r="J226"/>
  <c r="I226"/>
  <c r="H226"/>
  <c r="G226"/>
  <c r="F226"/>
  <c r="E226"/>
  <c r="AI225"/>
  <c r="AH225"/>
  <c r="AG225"/>
  <c r="AF225"/>
  <c r="AE225"/>
  <c r="AD225"/>
  <c r="AC225"/>
  <c r="AB225"/>
  <c r="AA225"/>
  <c r="Z225"/>
  <c r="Y225"/>
  <c r="X225"/>
  <c r="W225"/>
  <c r="V225"/>
  <c r="U225"/>
  <c r="T225"/>
  <c r="S225"/>
  <c r="R225"/>
  <c r="Q225"/>
  <c r="P225"/>
  <c r="O225"/>
  <c r="N225"/>
  <c r="M225"/>
  <c r="L225"/>
  <c r="K225"/>
  <c r="J225"/>
  <c r="I225"/>
  <c r="H225"/>
  <c r="G225"/>
  <c r="F225"/>
  <c r="E225"/>
  <c r="AI224"/>
  <c r="AH224"/>
  <c r="AG224"/>
  <c r="AF224"/>
  <c r="AE224"/>
  <c r="AD224"/>
  <c r="AC224"/>
  <c r="AB224"/>
  <c r="AA224"/>
  <c r="Z224"/>
  <c r="Y224"/>
  <c r="X224"/>
  <c r="W224"/>
  <c r="V224"/>
  <c r="U224"/>
  <c r="T224"/>
  <c r="S224"/>
  <c r="R224"/>
  <c r="Q224"/>
  <c r="P224"/>
  <c r="O224"/>
  <c r="N224"/>
  <c r="M224"/>
  <c r="L224"/>
  <c r="K224"/>
  <c r="J224"/>
  <c r="I224"/>
  <c r="H224"/>
  <c r="G224"/>
  <c r="F224"/>
  <c r="E224"/>
  <c r="AK220"/>
  <c r="C221" s="1"/>
  <c r="AJ220"/>
  <c r="AK217"/>
  <c r="AJ217"/>
  <c r="C218" s="1"/>
  <c r="AK214"/>
  <c r="AJ214"/>
  <c r="C215" s="1"/>
  <c r="C212"/>
  <c r="AK211"/>
  <c r="AJ211"/>
  <c r="AK208"/>
  <c r="C209" s="1"/>
  <c r="AJ208"/>
  <c r="AK205"/>
  <c r="AJ205"/>
  <c r="C206" s="1"/>
  <c r="AK202"/>
  <c r="AJ202"/>
  <c r="C203" s="1"/>
  <c r="C200"/>
  <c r="AK199"/>
  <c r="AJ199"/>
  <c r="AK196"/>
  <c r="C197" s="1"/>
  <c r="AJ196"/>
  <c r="AK193"/>
  <c r="AJ193"/>
  <c r="C194" s="1"/>
  <c r="AK190"/>
  <c r="AJ190"/>
  <c r="C191" s="1"/>
  <c r="C188"/>
  <c r="AK187"/>
  <c r="AJ187"/>
  <c r="AK184"/>
  <c r="C185" s="1"/>
  <c r="AJ184"/>
  <c r="AK181"/>
  <c r="AJ181"/>
  <c r="C182" s="1"/>
  <c r="AK178"/>
  <c r="AJ178"/>
  <c r="AG171"/>
  <c r="AF171"/>
  <c r="AC171"/>
  <c r="AB171"/>
  <c r="Y171"/>
  <c r="X171"/>
  <c r="U171"/>
  <c r="T171"/>
  <c r="Q171"/>
  <c r="P171"/>
  <c r="M171"/>
  <c r="L171"/>
  <c r="I171"/>
  <c r="H171"/>
  <c r="E171"/>
  <c r="AI170"/>
  <c r="AI171" s="1"/>
  <c r="AH170"/>
  <c r="AH171" s="1"/>
  <c r="AG170"/>
  <c r="AF170"/>
  <c r="AE170"/>
  <c r="AE171" s="1"/>
  <c r="AD170"/>
  <c r="AD171" s="1"/>
  <c r="AC170"/>
  <c r="AB170"/>
  <c r="AA170"/>
  <c r="AA171" s="1"/>
  <c r="Z170"/>
  <c r="Z171" s="1"/>
  <c r="Y170"/>
  <c r="X170"/>
  <c r="W170"/>
  <c r="W171" s="1"/>
  <c r="V170"/>
  <c r="V171" s="1"/>
  <c r="U170"/>
  <c r="T170"/>
  <c r="S170"/>
  <c r="S171" s="1"/>
  <c r="R170"/>
  <c r="R171" s="1"/>
  <c r="Q170"/>
  <c r="P170"/>
  <c r="O170"/>
  <c r="O171" s="1"/>
  <c r="N170"/>
  <c r="N171" s="1"/>
  <c r="M170"/>
  <c r="L170"/>
  <c r="K170"/>
  <c r="K171" s="1"/>
  <c r="J170"/>
  <c r="J171" s="1"/>
  <c r="I170"/>
  <c r="H170"/>
  <c r="G170"/>
  <c r="G171" s="1"/>
  <c r="F170"/>
  <c r="E170"/>
  <c r="AI168"/>
  <c r="AH168"/>
  <c r="AG168"/>
  <c r="AF168"/>
  <c r="AE168"/>
  <c r="AD168"/>
  <c r="AC168"/>
  <c r="AB168"/>
  <c r="AA168"/>
  <c r="Z168"/>
  <c r="Y168"/>
  <c r="X168"/>
  <c r="W168"/>
  <c r="V168"/>
  <c r="U168"/>
  <c r="T168"/>
  <c r="S168"/>
  <c r="R168"/>
  <c r="Q168"/>
  <c r="P168"/>
  <c r="O168"/>
  <c r="N168"/>
  <c r="M168"/>
  <c r="L168"/>
  <c r="K168"/>
  <c r="J168"/>
  <c r="I168"/>
  <c r="H168"/>
  <c r="G168"/>
  <c r="F168"/>
  <c r="E168"/>
  <c r="AI167"/>
  <c r="AH167"/>
  <c r="AG167"/>
  <c r="AF167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F167"/>
  <c r="E167"/>
  <c r="AI166"/>
  <c r="AH166"/>
  <c r="AG166"/>
  <c r="AF166"/>
  <c r="AE166"/>
  <c r="AD166"/>
  <c r="AC166"/>
  <c r="AB166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I166"/>
  <c r="H166"/>
  <c r="G166"/>
  <c r="F166"/>
  <c r="E166"/>
  <c r="C163"/>
  <c r="AK162"/>
  <c r="AJ162"/>
  <c r="AK159"/>
  <c r="C160" s="1"/>
  <c r="AJ159"/>
  <c r="AK156"/>
  <c r="AJ156"/>
  <c r="C157" s="1"/>
  <c r="AK152"/>
  <c r="AJ152"/>
  <c r="C153" s="1"/>
  <c r="C149"/>
  <c r="AK148"/>
  <c r="AJ148"/>
  <c r="AK144"/>
  <c r="C145" s="1"/>
  <c r="AJ144"/>
  <c r="AK140"/>
  <c r="AJ140"/>
  <c r="C141" s="1"/>
  <c r="AK136"/>
  <c r="AJ136"/>
  <c r="C170" s="1"/>
  <c r="AG128"/>
  <c r="AF128"/>
  <c r="AC128"/>
  <c r="AB128"/>
  <c r="Y128"/>
  <c r="X128"/>
  <c r="U128"/>
  <c r="T128"/>
  <c r="Q128"/>
  <c r="P128"/>
  <c r="M128"/>
  <c r="L128"/>
  <c r="I128"/>
  <c r="H128"/>
  <c r="E128"/>
  <c r="AI127"/>
  <c r="AI128" s="1"/>
  <c r="AH127"/>
  <c r="AH128" s="1"/>
  <c r="AG127"/>
  <c r="AF127"/>
  <c r="AE127"/>
  <c r="AE128" s="1"/>
  <c r="AD127"/>
  <c r="AD128" s="1"/>
  <c r="AC127"/>
  <c r="AB127"/>
  <c r="AA127"/>
  <c r="AA128" s="1"/>
  <c r="Z127"/>
  <c r="Z128" s="1"/>
  <c r="Y127"/>
  <c r="X127"/>
  <c r="W127"/>
  <c r="W128" s="1"/>
  <c r="V127"/>
  <c r="V128" s="1"/>
  <c r="U127"/>
  <c r="T127"/>
  <c r="S127"/>
  <c r="S128" s="1"/>
  <c r="R127"/>
  <c r="R128" s="1"/>
  <c r="Q127"/>
  <c r="P127"/>
  <c r="O127"/>
  <c r="O128" s="1"/>
  <c r="N127"/>
  <c r="N128" s="1"/>
  <c r="M127"/>
  <c r="L127"/>
  <c r="K127"/>
  <c r="K128" s="1"/>
  <c r="J127"/>
  <c r="J128" s="1"/>
  <c r="I127"/>
  <c r="H127"/>
  <c r="G127"/>
  <c r="G128" s="1"/>
  <c r="F127"/>
  <c r="E127"/>
  <c r="AI125"/>
  <c r="AH125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I125"/>
  <c r="H125"/>
  <c r="G125"/>
  <c r="F125"/>
  <c r="E125"/>
  <c r="AI124"/>
  <c r="AH124"/>
  <c r="AG124"/>
  <c r="AF124"/>
  <c r="AE124"/>
  <c r="AD124"/>
  <c r="AC124"/>
  <c r="AB124"/>
  <c r="AA124"/>
  <c r="Z124"/>
  <c r="Y124"/>
  <c r="X124"/>
  <c r="W124"/>
  <c r="V124"/>
  <c r="U124"/>
  <c r="T124"/>
  <c r="S124"/>
  <c r="R124"/>
  <c r="Q124"/>
  <c r="P124"/>
  <c r="O124"/>
  <c r="N124"/>
  <c r="M124"/>
  <c r="L124"/>
  <c r="K124"/>
  <c r="J124"/>
  <c r="I124"/>
  <c r="H124"/>
  <c r="G124"/>
  <c r="F124"/>
  <c r="E124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E122"/>
  <c r="AI121"/>
  <c r="AH121"/>
  <c r="AG121"/>
  <c r="AF121"/>
  <c r="AE121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I121"/>
  <c r="H121"/>
  <c r="G121"/>
  <c r="F121"/>
  <c r="E121"/>
  <c r="AK117"/>
  <c r="AJ117"/>
  <c r="C118" s="1"/>
  <c r="AK114"/>
  <c r="AJ114"/>
  <c r="C115" s="1"/>
  <c r="C111"/>
  <c r="AK110"/>
  <c r="AJ110"/>
  <c r="AK107"/>
  <c r="C108" s="1"/>
  <c r="AJ107"/>
  <c r="AK103"/>
  <c r="AJ103"/>
  <c r="C104" s="1"/>
  <c r="AK99"/>
  <c r="AJ99"/>
  <c r="C100" s="1"/>
  <c r="C96"/>
  <c r="AK95"/>
  <c r="AJ95"/>
  <c r="Q87"/>
  <c r="Q88" s="1"/>
  <c r="M87"/>
  <c r="M88" s="1"/>
  <c r="I87"/>
  <c r="I88" s="1"/>
  <c r="E87"/>
  <c r="AF84"/>
  <c r="P84"/>
  <c r="AE83"/>
  <c r="O83"/>
  <c r="AD82"/>
  <c r="N82"/>
  <c r="AC81"/>
  <c r="C78"/>
  <c r="AK77"/>
  <c r="AJ77"/>
  <c r="C75"/>
  <c r="AK74"/>
  <c r="AJ74"/>
  <c r="AK71"/>
  <c r="AJ71"/>
  <c r="AK67"/>
  <c r="AJ67"/>
  <c r="C68" s="1"/>
  <c r="C64"/>
  <c r="AK63"/>
  <c r="AJ63"/>
  <c r="C60"/>
  <c r="AK59"/>
  <c r="AJ59"/>
  <c r="AK55"/>
  <c r="AJ88" s="1"/>
  <c r="AJ55"/>
  <c r="C87" s="1"/>
  <c r="AI46"/>
  <c r="AH46"/>
  <c r="AE46"/>
  <c r="AD46"/>
  <c r="AA46"/>
  <c r="Z46"/>
  <c r="W46"/>
  <c r="V46"/>
  <c r="S46"/>
  <c r="R46"/>
  <c r="O46"/>
  <c r="N46"/>
  <c r="K46"/>
  <c r="J46"/>
  <c r="G46"/>
  <c r="F46"/>
  <c r="AJ45"/>
  <c r="AI45"/>
  <c r="AH45"/>
  <c r="AG45"/>
  <c r="AG46" s="1"/>
  <c r="AG81" s="1"/>
  <c r="AF45"/>
  <c r="AF46" s="1"/>
  <c r="AE45"/>
  <c r="AD45"/>
  <c r="AC45"/>
  <c r="AC46" s="1"/>
  <c r="AC87" s="1"/>
  <c r="AC88" s="1"/>
  <c r="AB45"/>
  <c r="AB46" s="1"/>
  <c r="AA45"/>
  <c r="Z45"/>
  <c r="Y45"/>
  <c r="Y46" s="1"/>
  <c r="Y87" s="1"/>
  <c r="Y88" s="1"/>
  <c r="X45"/>
  <c r="X46" s="1"/>
  <c r="W45"/>
  <c r="V45"/>
  <c r="U45"/>
  <c r="U46" s="1"/>
  <c r="U87" s="1"/>
  <c r="U88" s="1"/>
  <c r="T45"/>
  <c r="T46" s="1"/>
  <c r="S45"/>
  <c r="R45"/>
  <c r="Q45"/>
  <c r="Q46" s="1"/>
  <c r="Q81" s="1"/>
  <c r="P45"/>
  <c r="P46" s="1"/>
  <c r="O45"/>
  <c r="N45"/>
  <c r="M45"/>
  <c r="M46" s="1"/>
  <c r="M81" s="1"/>
  <c r="L45"/>
  <c r="L46" s="1"/>
  <c r="K45"/>
  <c r="J45"/>
  <c r="I45"/>
  <c r="I46" s="1"/>
  <c r="I85" s="1"/>
  <c r="H45"/>
  <c r="H46" s="1"/>
  <c r="G45"/>
  <c r="F45"/>
  <c r="E45"/>
  <c r="E46" s="1"/>
  <c r="E85" s="1"/>
  <c r="C45"/>
  <c r="AI43"/>
  <c r="AH43"/>
  <c r="AG43"/>
  <c r="AF43"/>
  <c r="AF81" s="1"/>
  <c r="AE43"/>
  <c r="AD43"/>
  <c r="AC43"/>
  <c r="AB43"/>
  <c r="AB81" s="1"/>
  <c r="AA43"/>
  <c r="Z43"/>
  <c r="Y43"/>
  <c r="X43"/>
  <c r="X81" s="1"/>
  <c r="W43"/>
  <c r="V43"/>
  <c r="U43"/>
  <c r="T43"/>
  <c r="T81" s="1"/>
  <c r="S43"/>
  <c r="R43"/>
  <c r="Q43"/>
  <c r="P43"/>
  <c r="P81" s="1"/>
  <c r="O43"/>
  <c r="N43"/>
  <c r="M43"/>
  <c r="L43"/>
  <c r="L81" s="1"/>
  <c r="K43"/>
  <c r="J43"/>
  <c r="I43"/>
  <c r="H43"/>
  <c r="H81" s="1"/>
  <c r="G43"/>
  <c r="F43"/>
  <c r="E43"/>
  <c r="AI42"/>
  <c r="AI83" s="1"/>
  <c r="AH42"/>
  <c r="AG42"/>
  <c r="AF42"/>
  <c r="AF87" s="1"/>
  <c r="AF88" s="1"/>
  <c r="AE42"/>
  <c r="AD42"/>
  <c r="AC42"/>
  <c r="AB42"/>
  <c r="AB87" s="1"/>
  <c r="AB88" s="1"/>
  <c r="AA42"/>
  <c r="AA83" s="1"/>
  <c r="Z42"/>
  <c r="Y42"/>
  <c r="X42"/>
  <c r="X87" s="1"/>
  <c r="X88" s="1"/>
  <c r="W42"/>
  <c r="W83" s="1"/>
  <c r="V42"/>
  <c r="U42"/>
  <c r="T42"/>
  <c r="T87" s="1"/>
  <c r="T88" s="1"/>
  <c r="S42"/>
  <c r="S83" s="1"/>
  <c r="R42"/>
  <c r="Q42"/>
  <c r="P42"/>
  <c r="P87" s="1"/>
  <c r="P88" s="1"/>
  <c r="O42"/>
  <c r="N42"/>
  <c r="M42"/>
  <c r="L42"/>
  <c r="L87" s="1"/>
  <c r="L88" s="1"/>
  <c r="K42"/>
  <c r="K83" s="1"/>
  <c r="J42"/>
  <c r="I42"/>
  <c r="H42"/>
  <c r="H87" s="1"/>
  <c r="H88" s="1"/>
  <c r="G42"/>
  <c r="G83" s="1"/>
  <c r="F42"/>
  <c r="E42"/>
  <c r="AI41"/>
  <c r="AI87" s="1"/>
  <c r="AI88" s="1"/>
  <c r="AH41"/>
  <c r="AG41"/>
  <c r="AF41"/>
  <c r="AE41"/>
  <c r="AE87" s="1"/>
  <c r="AE88" s="1"/>
  <c r="AD41"/>
  <c r="AC41"/>
  <c r="AB41"/>
  <c r="AA41"/>
  <c r="AA87" s="1"/>
  <c r="AA88" s="1"/>
  <c r="Z41"/>
  <c r="Y41"/>
  <c r="X41"/>
  <c r="W41"/>
  <c r="W87" s="1"/>
  <c r="W88" s="1"/>
  <c r="V41"/>
  <c r="U41"/>
  <c r="T41"/>
  <c r="S41"/>
  <c r="S87" s="1"/>
  <c r="S88" s="1"/>
  <c r="R41"/>
  <c r="Q41"/>
  <c r="P41"/>
  <c r="O41"/>
  <c r="O87" s="1"/>
  <c r="O88" s="1"/>
  <c r="N41"/>
  <c r="M41"/>
  <c r="L41"/>
  <c r="K41"/>
  <c r="K87" s="1"/>
  <c r="K88" s="1"/>
  <c r="J41"/>
  <c r="I41"/>
  <c r="H41"/>
  <c r="G41"/>
  <c r="G87" s="1"/>
  <c r="G88" s="1"/>
  <c r="F41"/>
  <c r="E41"/>
  <c r="AK37"/>
  <c r="AJ37"/>
  <c r="C38" s="1"/>
  <c r="C35"/>
  <c r="AK34"/>
  <c r="AJ34"/>
  <c r="AK27"/>
  <c r="AJ27"/>
  <c r="AK24"/>
  <c r="AJ24"/>
  <c r="AK21"/>
  <c r="AJ21"/>
  <c r="AK18"/>
  <c r="AJ18"/>
  <c r="AK15"/>
  <c r="AJ15"/>
  <c r="AK12"/>
  <c r="AJ12"/>
  <c r="AK9"/>
  <c r="AJ9"/>
  <c r="AK6"/>
  <c r="AJ6"/>
  <c r="AG673" i="1"/>
  <c r="Q673"/>
  <c r="AI672"/>
  <c r="AI673" s="1"/>
  <c r="AG672"/>
  <c r="AF672"/>
  <c r="AF673" s="1"/>
  <c r="AE672"/>
  <c r="AE673" s="1"/>
  <c r="AD672"/>
  <c r="AD673" s="1"/>
  <c r="AC672"/>
  <c r="AC673" s="1"/>
  <c r="AB672"/>
  <c r="AB673" s="1"/>
  <c r="AA672"/>
  <c r="AA673" s="1"/>
  <c r="Z672"/>
  <c r="Z673" s="1"/>
  <c r="Y672"/>
  <c r="Y673" s="1"/>
  <c r="X672"/>
  <c r="X673" s="1"/>
  <c r="W672"/>
  <c r="W673" s="1"/>
  <c r="V672"/>
  <c r="V673" s="1"/>
  <c r="U672"/>
  <c r="U673" s="1"/>
  <c r="T672"/>
  <c r="T673" s="1"/>
  <c r="S672"/>
  <c r="S673" s="1"/>
  <c r="R672"/>
  <c r="R673" s="1"/>
  <c r="Q672"/>
  <c r="P672"/>
  <c r="P673" s="1"/>
  <c r="O672"/>
  <c r="O673" s="1"/>
  <c r="N672"/>
  <c r="N673" s="1"/>
  <c r="M672"/>
  <c r="M673" s="1"/>
  <c r="L672"/>
  <c r="L673" s="1"/>
  <c r="K672"/>
  <c r="K673" s="1"/>
  <c r="J672"/>
  <c r="J673" s="1"/>
  <c r="I672"/>
  <c r="I673" s="1"/>
  <c r="H672"/>
  <c r="H673" s="1"/>
  <c r="G672"/>
  <c r="G673" s="1"/>
  <c r="F672"/>
  <c r="F673" s="1"/>
  <c r="E672"/>
  <c r="AJ672" s="1"/>
  <c r="AG670"/>
  <c r="AF670"/>
  <c r="AE670"/>
  <c r="AD670"/>
  <c r="AC670"/>
  <c r="AB670"/>
  <c r="AA670"/>
  <c r="Z670"/>
  <c r="Y670"/>
  <c r="X670"/>
  <c r="W670"/>
  <c r="V670"/>
  <c r="U670"/>
  <c r="T670"/>
  <c r="S670"/>
  <c r="R670"/>
  <c r="Q670"/>
  <c r="P670"/>
  <c r="O670"/>
  <c r="N670"/>
  <c r="M670"/>
  <c r="L670"/>
  <c r="K670"/>
  <c r="J670"/>
  <c r="I670"/>
  <c r="H670"/>
  <c r="G670"/>
  <c r="F670"/>
  <c r="E670"/>
  <c r="AG669"/>
  <c r="AF669"/>
  <c r="AE669"/>
  <c r="AD669"/>
  <c r="AC669"/>
  <c r="AB669"/>
  <c r="AA669"/>
  <c r="Z669"/>
  <c r="Y669"/>
  <c r="X669"/>
  <c r="W669"/>
  <c r="V669"/>
  <c r="U669"/>
  <c r="T669"/>
  <c r="S669"/>
  <c r="R669"/>
  <c r="Q669"/>
  <c r="P669"/>
  <c r="O669"/>
  <c r="N669"/>
  <c r="M669"/>
  <c r="L669"/>
  <c r="K669"/>
  <c r="J669"/>
  <c r="I669"/>
  <c r="H669"/>
  <c r="G669"/>
  <c r="F669"/>
  <c r="E669"/>
  <c r="AK664"/>
  <c r="AJ664"/>
  <c r="C665" s="1"/>
  <c r="C662"/>
  <c r="AK661"/>
  <c r="AJ661"/>
  <c r="AK658"/>
  <c r="C659" s="1"/>
  <c r="AJ658"/>
  <c r="AK655"/>
  <c r="C673" s="1"/>
  <c r="AJ655"/>
  <c r="AH639"/>
  <c r="AD639"/>
  <c r="Z639"/>
  <c r="V639"/>
  <c r="R639"/>
  <c r="N639"/>
  <c r="J639"/>
  <c r="F639"/>
  <c r="AI638"/>
  <c r="AI639" s="1"/>
  <c r="AH638"/>
  <c r="AG638"/>
  <c r="AG639" s="1"/>
  <c r="AF638"/>
  <c r="AF639" s="1"/>
  <c r="AE638"/>
  <c r="AE639" s="1"/>
  <c r="AD638"/>
  <c r="AC638"/>
  <c r="AC639" s="1"/>
  <c r="AB638"/>
  <c r="AB639" s="1"/>
  <c r="AA638"/>
  <c r="AA639" s="1"/>
  <c r="Z638"/>
  <c r="Y638"/>
  <c r="Y639" s="1"/>
  <c r="X638"/>
  <c r="X639" s="1"/>
  <c r="W638"/>
  <c r="W639" s="1"/>
  <c r="V638"/>
  <c r="U638"/>
  <c r="U639" s="1"/>
  <c r="T638"/>
  <c r="T639" s="1"/>
  <c r="S638"/>
  <c r="S639" s="1"/>
  <c r="R638"/>
  <c r="Q638"/>
  <c r="Q639" s="1"/>
  <c r="P638"/>
  <c r="P639" s="1"/>
  <c r="O638"/>
  <c r="O639" s="1"/>
  <c r="N638"/>
  <c r="M638"/>
  <c r="M639" s="1"/>
  <c r="L638"/>
  <c r="L639" s="1"/>
  <c r="K638"/>
  <c r="K639" s="1"/>
  <c r="J638"/>
  <c r="I638"/>
  <c r="I639" s="1"/>
  <c r="H638"/>
  <c r="H639" s="1"/>
  <c r="G638"/>
  <c r="AJ638" s="1"/>
  <c r="F638"/>
  <c r="E638"/>
  <c r="E639" s="1"/>
  <c r="AH636"/>
  <c r="AG636"/>
  <c r="AF636"/>
  <c r="AE636"/>
  <c r="AD636"/>
  <c r="AC636"/>
  <c r="AB636"/>
  <c r="AA636"/>
  <c r="Z636"/>
  <c r="Y636"/>
  <c r="X636"/>
  <c r="W636"/>
  <c r="V636"/>
  <c r="U636"/>
  <c r="T636"/>
  <c r="S636"/>
  <c r="R636"/>
  <c r="Q636"/>
  <c r="P636"/>
  <c r="O636"/>
  <c r="N636"/>
  <c r="M636"/>
  <c r="L636"/>
  <c r="K636"/>
  <c r="J636"/>
  <c r="I636"/>
  <c r="H636"/>
  <c r="G636"/>
  <c r="F636"/>
  <c r="E636"/>
  <c r="AH635"/>
  <c r="AG635"/>
  <c r="AF635"/>
  <c r="AE635"/>
  <c r="AD635"/>
  <c r="AC635"/>
  <c r="AB635"/>
  <c r="AA635"/>
  <c r="Z635"/>
  <c r="Y635"/>
  <c r="X635"/>
  <c r="W635"/>
  <c r="V635"/>
  <c r="U635"/>
  <c r="T635"/>
  <c r="S635"/>
  <c r="R635"/>
  <c r="Q635"/>
  <c r="P635"/>
  <c r="O635"/>
  <c r="N635"/>
  <c r="M635"/>
  <c r="L635"/>
  <c r="K635"/>
  <c r="J635"/>
  <c r="I635"/>
  <c r="H635"/>
  <c r="G635"/>
  <c r="F635"/>
  <c r="E635"/>
  <c r="AH634"/>
  <c r="AG634"/>
  <c r="AF634"/>
  <c r="AE634"/>
  <c r="AD634"/>
  <c r="AC634"/>
  <c r="AB634"/>
  <c r="AA634"/>
  <c r="Z634"/>
  <c r="Y634"/>
  <c r="X634"/>
  <c r="W634"/>
  <c r="V634"/>
  <c r="U634"/>
  <c r="T634"/>
  <c r="S634"/>
  <c r="R634"/>
  <c r="Q634"/>
  <c r="P634"/>
  <c r="O634"/>
  <c r="N634"/>
  <c r="M634"/>
  <c r="L634"/>
  <c r="K634"/>
  <c r="J634"/>
  <c r="I634"/>
  <c r="H634"/>
  <c r="G634"/>
  <c r="F634"/>
  <c r="E634"/>
  <c r="AH633"/>
  <c r="AG633"/>
  <c r="AF633"/>
  <c r="AE633"/>
  <c r="AD633"/>
  <c r="AC633"/>
  <c r="AB633"/>
  <c r="AA633"/>
  <c r="Z633"/>
  <c r="Y633"/>
  <c r="X633"/>
  <c r="W633"/>
  <c r="V633"/>
  <c r="U633"/>
  <c r="T633"/>
  <c r="S633"/>
  <c r="R633"/>
  <c r="Q633"/>
  <c r="P633"/>
  <c r="O633"/>
  <c r="N633"/>
  <c r="M633"/>
  <c r="L633"/>
  <c r="K633"/>
  <c r="J633"/>
  <c r="I633"/>
  <c r="H633"/>
  <c r="G633"/>
  <c r="F633"/>
  <c r="E633"/>
  <c r="AH632"/>
  <c r="AG632"/>
  <c r="AF632"/>
  <c r="AE632"/>
  <c r="AD632"/>
  <c r="AC632"/>
  <c r="AB632"/>
  <c r="AA632"/>
  <c r="Z632"/>
  <c r="Y632"/>
  <c r="X632"/>
  <c r="W632"/>
  <c r="V632"/>
  <c r="U632"/>
  <c r="T632"/>
  <c r="S632"/>
  <c r="R632"/>
  <c r="Q632"/>
  <c r="P632"/>
  <c r="O632"/>
  <c r="N632"/>
  <c r="M632"/>
  <c r="L632"/>
  <c r="K632"/>
  <c r="J632"/>
  <c r="I632"/>
  <c r="H632"/>
  <c r="G632"/>
  <c r="F632"/>
  <c r="E632"/>
  <c r="AH631"/>
  <c r="AG631"/>
  <c r="AF631"/>
  <c r="AE631"/>
  <c r="AD631"/>
  <c r="AC631"/>
  <c r="AB631"/>
  <c r="AA631"/>
  <c r="Z631"/>
  <c r="Y631"/>
  <c r="X631"/>
  <c r="W631"/>
  <c r="V631"/>
  <c r="U631"/>
  <c r="T631"/>
  <c r="S631"/>
  <c r="R631"/>
  <c r="Q631"/>
  <c r="P631"/>
  <c r="O631"/>
  <c r="N631"/>
  <c r="M631"/>
  <c r="L631"/>
  <c r="K631"/>
  <c r="J631"/>
  <c r="I631"/>
  <c r="H631"/>
  <c r="G631"/>
  <c r="F631"/>
  <c r="E631"/>
  <c r="AH630"/>
  <c r="AG630"/>
  <c r="AF630"/>
  <c r="AE630"/>
  <c r="AD630"/>
  <c r="AC630"/>
  <c r="AB630"/>
  <c r="AA630"/>
  <c r="Z630"/>
  <c r="Y630"/>
  <c r="X630"/>
  <c r="W630"/>
  <c r="V630"/>
  <c r="U630"/>
  <c r="T630"/>
  <c r="S630"/>
  <c r="R630"/>
  <c r="Q630"/>
  <c r="P630"/>
  <c r="O630"/>
  <c r="N630"/>
  <c r="M630"/>
  <c r="L630"/>
  <c r="K630"/>
  <c r="J630"/>
  <c r="I630"/>
  <c r="H630"/>
  <c r="G630"/>
  <c r="F630"/>
  <c r="E630"/>
  <c r="AK625"/>
  <c r="AJ625"/>
  <c r="C626" s="1"/>
  <c r="C623"/>
  <c r="AK622"/>
  <c r="AJ622"/>
  <c r="AK619"/>
  <c r="C620" s="1"/>
  <c r="AJ619"/>
  <c r="AK616"/>
  <c r="AJ616"/>
  <c r="C617" s="1"/>
  <c r="AK613"/>
  <c r="AJ613"/>
  <c r="C614" s="1"/>
  <c r="C611"/>
  <c r="AK610"/>
  <c r="AJ610"/>
  <c r="C608"/>
  <c r="AK607"/>
  <c r="AJ607"/>
  <c r="AK604"/>
  <c r="C639" s="1"/>
  <c r="AJ604"/>
  <c r="AN595"/>
  <c r="AM595"/>
  <c r="AK595"/>
  <c r="AJ595"/>
  <c r="BE582"/>
  <c r="BA582"/>
  <c r="AZ582"/>
  <c r="AI582"/>
  <c r="AH582"/>
  <c r="AE582"/>
  <c r="AD582"/>
  <c r="AA582"/>
  <c r="Z582"/>
  <c r="W582"/>
  <c r="V582"/>
  <c r="S582"/>
  <c r="R582"/>
  <c r="O582"/>
  <c r="N582"/>
  <c r="K582"/>
  <c r="J582"/>
  <c r="G582"/>
  <c r="F582"/>
  <c r="BE581"/>
  <c r="BD581"/>
  <c r="BD582" s="1"/>
  <c r="BC581"/>
  <c r="BC582" s="1"/>
  <c r="BA581"/>
  <c r="AZ581"/>
  <c r="AY581"/>
  <c r="AY582" s="1"/>
  <c r="AI581"/>
  <c r="AH581"/>
  <c r="AG581"/>
  <c r="AG582" s="1"/>
  <c r="AF581"/>
  <c r="AF582" s="1"/>
  <c r="AE581"/>
  <c r="AD581"/>
  <c r="AC581"/>
  <c r="AC582" s="1"/>
  <c r="AB581"/>
  <c r="AB582" s="1"/>
  <c r="AA581"/>
  <c r="Z581"/>
  <c r="Y581"/>
  <c r="Y582" s="1"/>
  <c r="X581"/>
  <c r="X582" s="1"/>
  <c r="W581"/>
  <c r="V581"/>
  <c r="U581"/>
  <c r="U582" s="1"/>
  <c r="T581"/>
  <c r="T582" s="1"/>
  <c r="S581"/>
  <c r="R581"/>
  <c r="Q581"/>
  <c r="Q582" s="1"/>
  <c r="P581"/>
  <c r="P582" s="1"/>
  <c r="O581"/>
  <c r="N581"/>
  <c r="M581"/>
  <c r="M582" s="1"/>
  <c r="L581"/>
  <c r="L582" s="1"/>
  <c r="K581"/>
  <c r="J581"/>
  <c r="I581"/>
  <c r="I582" s="1"/>
  <c r="H581"/>
  <c r="H582" s="1"/>
  <c r="G581"/>
  <c r="F581"/>
  <c r="E581"/>
  <c r="E582" s="1"/>
  <c r="BD579"/>
  <c r="BC579"/>
  <c r="BA579"/>
  <c r="AY579"/>
  <c r="AJ579"/>
  <c r="AG579"/>
  <c r="AF579"/>
  <c r="AC579"/>
  <c r="AB579"/>
  <c r="Y579"/>
  <c r="X579"/>
  <c r="W579"/>
  <c r="U579"/>
  <c r="T579"/>
  <c r="Q579"/>
  <c r="P579"/>
  <c r="M579"/>
  <c r="L579"/>
  <c r="I579"/>
  <c r="H579"/>
  <c r="G579"/>
  <c r="E579"/>
  <c r="BE578"/>
  <c r="BE579" s="1"/>
  <c r="BD578"/>
  <c r="BC578"/>
  <c r="BA578"/>
  <c r="AZ578"/>
  <c r="AZ579" s="1"/>
  <c r="AY578"/>
  <c r="AI578"/>
  <c r="AI579" s="1"/>
  <c r="AH578"/>
  <c r="AH579" s="1"/>
  <c r="AG578"/>
  <c r="AF578"/>
  <c r="AE578"/>
  <c r="AE579" s="1"/>
  <c r="AD578"/>
  <c r="AD579" s="1"/>
  <c r="AC578"/>
  <c r="AB578"/>
  <c r="AA578"/>
  <c r="AA579" s="1"/>
  <c r="Z578"/>
  <c r="Z579" s="1"/>
  <c r="Y578"/>
  <c r="X578"/>
  <c r="W578"/>
  <c r="V578"/>
  <c r="V579" s="1"/>
  <c r="U578"/>
  <c r="T578"/>
  <c r="S578"/>
  <c r="S579" s="1"/>
  <c r="R578"/>
  <c r="R579" s="1"/>
  <c r="Q578"/>
  <c r="P578"/>
  <c r="O578"/>
  <c r="O579" s="1"/>
  <c r="N578"/>
  <c r="N579" s="1"/>
  <c r="M578"/>
  <c r="L578"/>
  <c r="K578"/>
  <c r="K579" s="1"/>
  <c r="J578"/>
  <c r="J579" s="1"/>
  <c r="I578"/>
  <c r="H578"/>
  <c r="G578"/>
  <c r="F578"/>
  <c r="E578"/>
  <c r="C578"/>
  <c r="C577"/>
  <c r="C579" s="1"/>
  <c r="BE576"/>
  <c r="BD576"/>
  <c r="BC576"/>
  <c r="BA576"/>
  <c r="AZ576"/>
  <c r="AY576"/>
  <c r="AI576"/>
  <c r="AH576"/>
  <c r="AG576"/>
  <c r="AF576"/>
  <c r="AE576"/>
  <c r="AD576"/>
  <c r="AC576"/>
  <c r="AB576"/>
  <c r="AA576"/>
  <c r="Z576"/>
  <c r="Y576"/>
  <c r="X576"/>
  <c r="W576"/>
  <c r="V576"/>
  <c r="U576"/>
  <c r="T576"/>
  <c r="S576"/>
  <c r="R576"/>
  <c r="Q576"/>
  <c r="P576"/>
  <c r="O576"/>
  <c r="N576"/>
  <c r="M576"/>
  <c r="L576"/>
  <c r="K576"/>
  <c r="J576"/>
  <c r="I576"/>
  <c r="H576"/>
  <c r="G576"/>
  <c r="F576"/>
  <c r="E576"/>
  <c r="BE575"/>
  <c r="BD575"/>
  <c r="BC575"/>
  <c r="BA575"/>
  <c r="AZ575"/>
  <c r="AY575"/>
  <c r="AI575"/>
  <c r="AH575"/>
  <c r="AG575"/>
  <c r="AF575"/>
  <c r="AE575"/>
  <c r="AD575"/>
  <c r="AC575"/>
  <c r="AB575"/>
  <c r="AA575"/>
  <c r="Z575"/>
  <c r="Y575"/>
  <c r="X575"/>
  <c r="W575"/>
  <c r="V575"/>
  <c r="U575"/>
  <c r="T575"/>
  <c r="S575"/>
  <c r="R575"/>
  <c r="Q575"/>
  <c r="P575"/>
  <c r="O575"/>
  <c r="N575"/>
  <c r="M575"/>
  <c r="L575"/>
  <c r="K575"/>
  <c r="J575"/>
  <c r="I575"/>
  <c r="H575"/>
  <c r="G575"/>
  <c r="F575"/>
  <c r="E575"/>
  <c r="BE574"/>
  <c r="BD574"/>
  <c r="BC574"/>
  <c r="AI574"/>
  <c r="AH574"/>
  <c r="AG574"/>
  <c r="AF574"/>
  <c r="AE574"/>
  <c r="AD574"/>
  <c r="AC574"/>
  <c r="AB574"/>
  <c r="AA574"/>
  <c r="Z574"/>
  <c r="Y574"/>
  <c r="X574"/>
  <c r="W574"/>
  <c r="V574"/>
  <c r="U574"/>
  <c r="T574"/>
  <c r="S574"/>
  <c r="R574"/>
  <c r="Q574"/>
  <c r="P574"/>
  <c r="O574"/>
  <c r="N574"/>
  <c r="M574"/>
  <c r="L574"/>
  <c r="K574"/>
  <c r="J574"/>
  <c r="I574"/>
  <c r="H574"/>
  <c r="G574"/>
  <c r="F574"/>
  <c r="E574"/>
  <c r="BE573"/>
  <c r="BD573"/>
  <c r="BC573"/>
  <c r="AI573"/>
  <c r="AH573"/>
  <c r="AG573"/>
  <c r="AF573"/>
  <c r="AE573"/>
  <c r="AD573"/>
  <c r="AC573"/>
  <c r="AB573"/>
  <c r="AA573"/>
  <c r="Z573"/>
  <c r="Y573"/>
  <c r="X573"/>
  <c r="W573"/>
  <c r="V573"/>
  <c r="U573"/>
  <c r="T573"/>
  <c r="S573"/>
  <c r="R573"/>
  <c r="Q573"/>
  <c r="P573"/>
  <c r="O573"/>
  <c r="N573"/>
  <c r="M573"/>
  <c r="L573"/>
  <c r="K573"/>
  <c r="J573"/>
  <c r="I573"/>
  <c r="H573"/>
  <c r="G573"/>
  <c r="F573"/>
  <c r="E573"/>
  <c r="BE572"/>
  <c r="BD572"/>
  <c r="BC572"/>
  <c r="AI572"/>
  <c r="AH572"/>
  <c r="AG572"/>
  <c r="AF572"/>
  <c r="AE572"/>
  <c r="AD572"/>
  <c r="AC572"/>
  <c r="AB572"/>
  <c r="AA572"/>
  <c r="Z572"/>
  <c r="Y572"/>
  <c r="X572"/>
  <c r="W572"/>
  <c r="V572"/>
  <c r="U572"/>
  <c r="T572"/>
  <c r="S572"/>
  <c r="R572"/>
  <c r="Q572"/>
  <c r="P572"/>
  <c r="O572"/>
  <c r="N572"/>
  <c r="M572"/>
  <c r="L572"/>
  <c r="K572"/>
  <c r="J572"/>
  <c r="I572"/>
  <c r="H572"/>
  <c r="G572"/>
  <c r="F572"/>
  <c r="E572"/>
  <c r="BC570"/>
  <c r="BA570"/>
  <c r="AZ570"/>
  <c r="AJ570"/>
  <c r="AH570"/>
  <c r="AF570"/>
  <c r="AD570"/>
  <c r="AB570"/>
  <c r="X570"/>
  <c r="W570"/>
  <c r="V570"/>
  <c r="T570"/>
  <c r="R570"/>
  <c r="P570"/>
  <c r="N570"/>
  <c r="L570"/>
  <c r="H570"/>
  <c r="G570"/>
  <c r="F570"/>
  <c r="BE569"/>
  <c r="BE570" s="1"/>
  <c r="BD569"/>
  <c r="BD570" s="1"/>
  <c r="BC569"/>
  <c r="BA569"/>
  <c r="AZ569"/>
  <c r="AY569"/>
  <c r="AY570" s="1"/>
  <c r="AI569"/>
  <c r="AI570" s="1"/>
  <c r="AH569"/>
  <c r="AG569"/>
  <c r="AG570" s="1"/>
  <c r="AF569"/>
  <c r="AE569"/>
  <c r="AE570" s="1"/>
  <c r="AD569"/>
  <c r="AC569"/>
  <c r="AC570" s="1"/>
  <c r="AB569"/>
  <c r="AA569"/>
  <c r="AA570" s="1"/>
  <c r="Z569"/>
  <c r="Z570" s="1"/>
  <c r="Y569"/>
  <c r="Y570" s="1"/>
  <c r="X569"/>
  <c r="W569"/>
  <c r="V569"/>
  <c r="U569"/>
  <c r="U570" s="1"/>
  <c r="T569"/>
  <c r="S569"/>
  <c r="S570" s="1"/>
  <c r="R569"/>
  <c r="Q569"/>
  <c r="Q570" s="1"/>
  <c r="P569"/>
  <c r="O569"/>
  <c r="O570" s="1"/>
  <c r="N569"/>
  <c r="M569"/>
  <c r="M570" s="1"/>
  <c r="L569"/>
  <c r="K569"/>
  <c r="K570" s="1"/>
  <c r="J569"/>
  <c r="J570" s="1"/>
  <c r="I569"/>
  <c r="I570" s="1"/>
  <c r="H569"/>
  <c r="G569"/>
  <c r="F569"/>
  <c r="E569"/>
  <c r="C569"/>
  <c r="C568"/>
  <c r="C570" s="1"/>
  <c r="BE567"/>
  <c r="BD567"/>
  <c r="BC567"/>
  <c r="BA567"/>
  <c r="AZ567"/>
  <c r="AY567"/>
  <c r="AI567"/>
  <c r="AH567"/>
  <c r="AG567"/>
  <c r="AF567"/>
  <c r="AE567"/>
  <c r="AD567"/>
  <c r="AC567"/>
  <c r="AB567"/>
  <c r="AA567"/>
  <c r="Z567"/>
  <c r="Y567"/>
  <c r="X567"/>
  <c r="W567"/>
  <c r="V567"/>
  <c r="U567"/>
  <c r="T567"/>
  <c r="S567"/>
  <c r="R567"/>
  <c r="Q567"/>
  <c r="P567"/>
  <c r="O567"/>
  <c r="N567"/>
  <c r="M567"/>
  <c r="L567"/>
  <c r="K567"/>
  <c r="J567"/>
  <c r="I567"/>
  <c r="H567"/>
  <c r="G567"/>
  <c r="F567"/>
  <c r="E567"/>
  <c r="BE566"/>
  <c r="BD566"/>
  <c r="BC566"/>
  <c r="BA566"/>
  <c r="AZ566"/>
  <c r="AY566"/>
  <c r="AI566"/>
  <c r="AH566"/>
  <c r="AG566"/>
  <c r="AF566"/>
  <c r="AE566"/>
  <c r="AD566"/>
  <c r="AC566"/>
  <c r="AB566"/>
  <c r="AA566"/>
  <c r="Z566"/>
  <c r="Y566"/>
  <c r="X566"/>
  <c r="W566"/>
  <c r="V566"/>
  <c r="U566"/>
  <c r="T566"/>
  <c r="S566"/>
  <c r="R566"/>
  <c r="Q566"/>
  <c r="P566"/>
  <c r="O566"/>
  <c r="N566"/>
  <c r="M566"/>
  <c r="L566"/>
  <c r="K566"/>
  <c r="J566"/>
  <c r="I566"/>
  <c r="H566"/>
  <c r="G566"/>
  <c r="F566"/>
  <c r="E566"/>
  <c r="BE565"/>
  <c r="BD565"/>
  <c r="BC565"/>
  <c r="BA565"/>
  <c r="AZ565"/>
  <c r="AY565"/>
  <c r="AI565"/>
  <c r="AH565"/>
  <c r="AG565"/>
  <c r="AF565"/>
  <c r="AE565"/>
  <c r="AD565"/>
  <c r="AC565"/>
  <c r="AB565"/>
  <c r="AA565"/>
  <c r="Z565"/>
  <c r="Y565"/>
  <c r="X565"/>
  <c r="W565"/>
  <c r="V565"/>
  <c r="U565"/>
  <c r="T565"/>
  <c r="S565"/>
  <c r="R565"/>
  <c r="Q565"/>
  <c r="P565"/>
  <c r="O565"/>
  <c r="N565"/>
  <c r="M565"/>
  <c r="L565"/>
  <c r="K565"/>
  <c r="J565"/>
  <c r="I565"/>
  <c r="H565"/>
  <c r="G565"/>
  <c r="F565"/>
  <c r="E565"/>
  <c r="BE564"/>
  <c r="BD564"/>
  <c r="BC564"/>
  <c r="BA564"/>
  <c r="AZ564"/>
  <c r="AY564"/>
  <c r="AI564"/>
  <c r="AH564"/>
  <c r="AG564"/>
  <c r="AF564"/>
  <c r="AE564"/>
  <c r="AD564"/>
  <c r="AC564"/>
  <c r="AB564"/>
  <c r="AA564"/>
  <c r="Z564"/>
  <c r="Y564"/>
  <c r="X564"/>
  <c r="W564"/>
  <c r="V564"/>
  <c r="U564"/>
  <c r="T564"/>
  <c r="S564"/>
  <c r="R564"/>
  <c r="Q564"/>
  <c r="P564"/>
  <c r="O564"/>
  <c r="N564"/>
  <c r="M564"/>
  <c r="L564"/>
  <c r="K564"/>
  <c r="J564"/>
  <c r="I564"/>
  <c r="H564"/>
  <c r="G564"/>
  <c r="F564"/>
  <c r="E564"/>
  <c r="BA562"/>
  <c r="AZ562"/>
  <c r="AI562"/>
  <c r="AH562"/>
  <c r="AE562"/>
  <c r="AA562"/>
  <c r="W562"/>
  <c r="V562"/>
  <c r="S562"/>
  <c r="R562"/>
  <c r="O562"/>
  <c r="K562"/>
  <c r="G562"/>
  <c r="F562"/>
  <c r="BE561"/>
  <c r="BE562" s="1"/>
  <c r="BD561"/>
  <c r="BD562" s="1"/>
  <c r="BC561"/>
  <c r="BC562" s="1"/>
  <c r="BA561"/>
  <c r="AZ561"/>
  <c r="AY561"/>
  <c r="AY562" s="1"/>
  <c r="AI561"/>
  <c r="AH561"/>
  <c r="AG561"/>
  <c r="AG562" s="1"/>
  <c r="AF561"/>
  <c r="AF562" s="1"/>
  <c r="AE561"/>
  <c r="AD561"/>
  <c r="AD562" s="1"/>
  <c r="AC561"/>
  <c r="AC562" s="1"/>
  <c r="AB561"/>
  <c r="AB562" s="1"/>
  <c r="AA561"/>
  <c r="Z561"/>
  <c r="Z562" s="1"/>
  <c r="Y561"/>
  <c r="Y562" s="1"/>
  <c r="X561"/>
  <c r="X562" s="1"/>
  <c r="W561"/>
  <c r="V561"/>
  <c r="U561"/>
  <c r="U562" s="1"/>
  <c r="T561"/>
  <c r="T562" s="1"/>
  <c r="S561"/>
  <c r="R561"/>
  <c r="Q561"/>
  <c r="Q562" s="1"/>
  <c r="P561"/>
  <c r="P562" s="1"/>
  <c r="O561"/>
  <c r="N561"/>
  <c r="N562" s="1"/>
  <c r="M561"/>
  <c r="M562" s="1"/>
  <c r="L561"/>
  <c r="L562" s="1"/>
  <c r="K561"/>
  <c r="J561"/>
  <c r="J562" s="1"/>
  <c r="I561"/>
  <c r="I562" s="1"/>
  <c r="H561"/>
  <c r="H562" s="1"/>
  <c r="G561"/>
  <c r="F561"/>
  <c r="E561"/>
  <c r="E562" s="1"/>
  <c r="BE559"/>
  <c r="BD559"/>
  <c r="BC559"/>
  <c r="BA559"/>
  <c r="AZ559"/>
  <c r="AY559"/>
  <c r="AI559"/>
  <c r="AH559"/>
  <c r="AG559"/>
  <c r="AF559"/>
  <c r="AE559"/>
  <c r="AD559"/>
  <c r="AC559"/>
  <c r="AB559"/>
  <c r="AA559"/>
  <c r="Z559"/>
  <c r="Y559"/>
  <c r="X559"/>
  <c r="W559"/>
  <c r="V559"/>
  <c r="U559"/>
  <c r="T559"/>
  <c r="S559"/>
  <c r="R559"/>
  <c r="Q559"/>
  <c r="P559"/>
  <c r="O559"/>
  <c r="N559"/>
  <c r="M559"/>
  <c r="L559"/>
  <c r="K559"/>
  <c r="J559"/>
  <c r="I559"/>
  <c r="H559"/>
  <c r="G559"/>
  <c r="F559"/>
  <c r="E559"/>
  <c r="BE558"/>
  <c r="BD558"/>
  <c r="BC558"/>
  <c r="BA558"/>
  <c r="AZ558"/>
  <c r="AY558"/>
  <c r="AI558"/>
  <c r="AH558"/>
  <c r="AG558"/>
  <c r="AF558"/>
  <c r="AE558"/>
  <c r="AD558"/>
  <c r="AC558"/>
  <c r="AB558"/>
  <c r="AA558"/>
  <c r="Z558"/>
  <c r="Y558"/>
  <c r="X558"/>
  <c r="W558"/>
  <c r="V558"/>
  <c r="U558"/>
  <c r="T558"/>
  <c r="S558"/>
  <c r="R558"/>
  <c r="Q558"/>
  <c r="P558"/>
  <c r="O558"/>
  <c r="N558"/>
  <c r="M558"/>
  <c r="L558"/>
  <c r="K558"/>
  <c r="J558"/>
  <c r="I558"/>
  <c r="H558"/>
  <c r="G558"/>
  <c r="F558"/>
  <c r="E558"/>
  <c r="BE557"/>
  <c r="BD557"/>
  <c r="BC557"/>
  <c r="BA557"/>
  <c r="AZ557"/>
  <c r="AY557"/>
  <c r="AI557"/>
  <c r="AH557"/>
  <c r="AG557"/>
  <c r="AF557"/>
  <c r="AE557"/>
  <c r="AD557"/>
  <c r="AC557"/>
  <c r="AB557"/>
  <c r="AA557"/>
  <c r="Z557"/>
  <c r="Y557"/>
  <c r="X557"/>
  <c r="W557"/>
  <c r="V557"/>
  <c r="U557"/>
  <c r="T557"/>
  <c r="S557"/>
  <c r="R557"/>
  <c r="Q557"/>
  <c r="P557"/>
  <c r="O557"/>
  <c r="N557"/>
  <c r="M557"/>
  <c r="L557"/>
  <c r="K557"/>
  <c r="J557"/>
  <c r="I557"/>
  <c r="H557"/>
  <c r="G557"/>
  <c r="F557"/>
  <c r="E557"/>
  <c r="AN552"/>
  <c r="AM552"/>
  <c r="AK552"/>
  <c r="AJ552"/>
  <c r="C553" s="1"/>
  <c r="AN548"/>
  <c r="AM548"/>
  <c r="AK548"/>
  <c r="AJ548"/>
  <c r="C549" s="1"/>
  <c r="AN544"/>
  <c r="AM544"/>
  <c r="AK544"/>
  <c r="AJ544"/>
  <c r="C545" s="1"/>
  <c r="AN540"/>
  <c r="AM540"/>
  <c r="AK540"/>
  <c r="AJ540"/>
  <c r="C541" s="1"/>
  <c r="AN536"/>
  <c r="AM536"/>
  <c r="AK536"/>
  <c r="AJ536"/>
  <c r="C537" s="1"/>
  <c r="AN532"/>
  <c r="AM532"/>
  <c r="AK532"/>
  <c r="AJ532"/>
  <c r="C533" s="1"/>
  <c r="AN528"/>
  <c r="AM528"/>
  <c r="AK528"/>
  <c r="AJ528"/>
  <c r="C529" s="1"/>
  <c r="AN524"/>
  <c r="AM524"/>
  <c r="AK524"/>
  <c r="AJ524"/>
  <c r="C525" s="1"/>
  <c r="AN520"/>
  <c r="AM520"/>
  <c r="AK520"/>
  <c r="AJ520"/>
  <c r="AN516"/>
  <c r="AM516"/>
  <c r="AK516"/>
  <c r="AJ516"/>
  <c r="C517" s="1"/>
  <c r="AN512"/>
  <c r="C561" s="1"/>
  <c r="AM512"/>
  <c r="AK512"/>
  <c r="AJ512"/>
  <c r="C513" s="1"/>
  <c r="AN508"/>
  <c r="AM508"/>
  <c r="AK508"/>
  <c r="AJ508"/>
  <c r="C581" s="1"/>
  <c r="C583" s="1"/>
  <c r="AN504"/>
  <c r="AM504"/>
  <c r="AK504"/>
  <c r="C582" s="1"/>
  <c r="AJ504"/>
  <c r="BW496"/>
  <c r="BU496"/>
  <c r="BT496"/>
  <c r="BQ496"/>
  <c r="BP496"/>
  <c r="BL496"/>
  <c r="BH496"/>
  <c r="BG496"/>
  <c r="BE496"/>
  <c r="BD496"/>
  <c r="BA496"/>
  <c r="AZ496"/>
  <c r="AV496"/>
  <c r="BW495"/>
  <c r="BV495"/>
  <c r="BV496" s="1"/>
  <c r="BU495"/>
  <c r="BT495"/>
  <c r="BS495"/>
  <c r="BS496" s="1"/>
  <c r="BR495"/>
  <c r="BR496" s="1"/>
  <c r="BQ495"/>
  <c r="BP495"/>
  <c r="BO495"/>
  <c r="BO496" s="1"/>
  <c r="BN495"/>
  <c r="BN496" s="1"/>
  <c r="BM495"/>
  <c r="BM496" s="1"/>
  <c r="BL495"/>
  <c r="BK495"/>
  <c r="BK496" s="1"/>
  <c r="BJ495"/>
  <c r="BJ496" s="1"/>
  <c r="BI495"/>
  <c r="BI496" s="1"/>
  <c r="BH495"/>
  <c r="BG495"/>
  <c r="BF495"/>
  <c r="BF496" s="1"/>
  <c r="BE495"/>
  <c r="BD495"/>
  <c r="BC495"/>
  <c r="BC496" s="1"/>
  <c r="BB495"/>
  <c r="BB496" s="1"/>
  <c r="BA495"/>
  <c r="AZ495"/>
  <c r="AY495"/>
  <c r="AY496" s="1"/>
  <c r="AX495"/>
  <c r="AX496" s="1"/>
  <c r="AW495"/>
  <c r="AW496" s="1"/>
  <c r="AV495"/>
  <c r="AU495"/>
  <c r="AU496" s="1"/>
  <c r="AT495"/>
  <c r="AT496" s="1"/>
  <c r="AS495"/>
  <c r="AS496" s="1"/>
  <c r="AI495"/>
  <c r="AH495"/>
  <c r="AE495"/>
  <c r="AD495"/>
  <c r="AA495"/>
  <c r="Z495"/>
  <c r="V495"/>
  <c r="T495"/>
  <c r="S495"/>
  <c r="R495"/>
  <c r="O495"/>
  <c r="N495"/>
  <c r="K495"/>
  <c r="J495"/>
  <c r="F495"/>
  <c r="AI494"/>
  <c r="AH494"/>
  <c r="AG494"/>
  <c r="AG495" s="1"/>
  <c r="AF494"/>
  <c r="AF495" s="1"/>
  <c r="AE494"/>
  <c r="AD494"/>
  <c r="AC494"/>
  <c r="AC495" s="1"/>
  <c r="AB494"/>
  <c r="AB495" s="1"/>
  <c r="AA494"/>
  <c r="Z494"/>
  <c r="Y494"/>
  <c r="Y495" s="1"/>
  <c r="X494"/>
  <c r="X495" s="1"/>
  <c r="W494"/>
  <c r="W495" s="1"/>
  <c r="V494"/>
  <c r="U494"/>
  <c r="U495" s="1"/>
  <c r="T494"/>
  <c r="S494"/>
  <c r="R494"/>
  <c r="Q494"/>
  <c r="Q495" s="1"/>
  <c r="P494"/>
  <c r="P495" s="1"/>
  <c r="O494"/>
  <c r="N494"/>
  <c r="M494"/>
  <c r="M495" s="1"/>
  <c r="L494"/>
  <c r="L495" s="1"/>
  <c r="K494"/>
  <c r="J494"/>
  <c r="I494"/>
  <c r="I495" s="1"/>
  <c r="H494"/>
  <c r="H495" s="1"/>
  <c r="G494"/>
  <c r="G495" s="1"/>
  <c r="F494"/>
  <c r="E494"/>
  <c r="E495" s="1"/>
  <c r="AI492"/>
  <c r="AH492"/>
  <c r="AG492"/>
  <c r="AF492"/>
  <c r="AE492"/>
  <c r="AD492"/>
  <c r="AC492"/>
  <c r="AB492"/>
  <c r="AA492"/>
  <c r="Z492"/>
  <c r="Y492"/>
  <c r="X492"/>
  <c r="W492"/>
  <c r="V492"/>
  <c r="U492"/>
  <c r="T492"/>
  <c r="S492"/>
  <c r="R492"/>
  <c r="Q492"/>
  <c r="P492"/>
  <c r="O492"/>
  <c r="N492"/>
  <c r="M492"/>
  <c r="L492"/>
  <c r="K492"/>
  <c r="J492"/>
  <c r="I492"/>
  <c r="H492"/>
  <c r="G492"/>
  <c r="F492"/>
  <c r="E492"/>
  <c r="BW491"/>
  <c r="BV491"/>
  <c r="BU491"/>
  <c r="BT491"/>
  <c r="BS491"/>
  <c r="BR491"/>
  <c r="BQ491"/>
  <c r="BP491"/>
  <c r="BO491"/>
  <c r="BN491"/>
  <c r="BM491"/>
  <c r="BL491"/>
  <c r="BK491"/>
  <c r="BJ491"/>
  <c r="BI491"/>
  <c r="BH491"/>
  <c r="BG491"/>
  <c r="BF491"/>
  <c r="BE491"/>
  <c r="BD491"/>
  <c r="BC491"/>
  <c r="BB491"/>
  <c r="BA491"/>
  <c r="AZ491"/>
  <c r="AY491"/>
  <c r="AX491"/>
  <c r="AW491"/>
  <c r="AV491"/>
  <c r="AU491"/>
  <c r="AT491"/>
  <c r="AS491"/>
  <c r="AI491"/>
  <c r="AH491"/>
  <c r="AG491"/>
  <c r="AF491"/>
  <c r="AE491"/>
  <c r="AD491"/>
  <c r="AC491"/>
  <c r="AB491"/>
  <c r="AA491"/>
  <c r="Z491"/>
  <c r="Y491"/>
  <c r="X491"/>
  <c r="W491"/>
  <c r="V491"/>
  <c r="U491"/>
  <c r="T491"/>
  <c r="S491"/>
  <c r="R491"/>
  <c r="Q491"/>
  <c r="P491"/>
  <c r="O491"/>
  <c r="N491"/>
  <c r="M491"/>
  <c r="L491"/>
  <c r="K491"/>
  <c r="J491"/>
  <c r="I491"/>
  <c r="H491"/>
  <c r="G491"/>
  <c r="F491"/>
  <c r="E491"/>
  <c r="BW490"/>
  <c r="BV490"/>
  <c r="BU490"/>
  <c r="BT490"/>
  <c r="BS490"/>
  <c r="BR490"/>
  <c r="BQ490"/>
  <c r="BP490"/>
  <c r="BO490"/>
  <c r="BN490"/>
  <c r="BM490"/>
  <c r="BL490"/>
  <c r="BK490"/>
  <c r="BJ490"/>
  <c r="BI490"/>
  <c r="BH490"/>
  <c r="BG490"/>
  <c r="BF490"/>
  <c r="BE490"/>
  <c r="BD490"/>
  <c r="BC490"/>
  <c r="BB490"/>
  <c r="BA490"/>
  <c r="AZ490"/>
  <c r="AY490"/>
  <c r="AX490"/>
  <c r="AW490"/>
  <c r="AV490"/>
  <c r="AU490"/>
  <c r="AT490"/>
  <c r="AS490"/>
  <c r="AI490"/>
  <c r="AH490"/>
  <c r="AG490"/>
  <c r="AF490"/>
  <c r="AE490"/>
  <c r="AD490"/>
  <c r="AC490"/>
  <c r="AB490"/>
  <c r="AA490"/>
  <c r="Z490"/>
  <c r="Y490"/>
  <c r="X490"/>
  <c r="W490"/>
  <c r="V490"/>
  <c r="U490"/>
  <c r="T490"/>
  <c r="S490"/>
  <c r="R490"/>
  <c r="Q490"/>
  <c r="P490"/>
  <c r="O490"/>
  <c r="N490"/>
  <c r="M490"/>
  <c r="L490"/>
  <c r="K490"/>
  <c r="J490"/>
  <c r="I490"/>
  <c r="H490"/>
  <c r="G490"/>
  <c r="F490"/>
  <c r="E490"/>
  <c r="BW489"/>
  <c r="BV489"/>
  <c r="BU489"/>
  <c r="BT489"/>
  <c r="BS489"/>
  <c r="BR489"/>
  <c r="BQ489"/>
  <c r="BP489"/>
  <c r="BO489"/>
  <c r="BN489"/>
  <c r="BM489"/>
  <c r="BL489"/>
  <c r="BK489"/>
  <c r="BJ489"/>
  <c r="BI489"/>
  <c r="BH489"/>
  <c r="BG489"/>
  <c r="BF489"/>
  <c r="BE489"/>
  <c r="BD489"/>
  <c r="BC489"/>
  <c r="BB489"/>
  <c r="BA489"/>
  <c r="AZ489"/>
  <c r="AY489"/>
  <c r="AX489"/>
  <c r="AW489"/>
  <c r="AV489"/>
  <c r="AU489"/>
  <c r="AT489"/>
  <c r="AS489"/>
  <c r="AI489"/>
  <c r="AH489"/>
  <c r="AG489"/>
  <c r="AF489"/>
  <c r="AE489"/>
  <c r="AD489"/>
  <c r="AC489"/>
  <c r="AB489"/>
  <c r="AA489"/>
  <c r="Z489"/>
  <c r="Y489"/>
  <c r="X489"/>
  <c r="W489"/>
  <c r="V489"/>
  <c r="U489"/>
  <c r="T489"/>
  <c r="S489"/>
  <c r="R489"/>
  <c r="Q489"/>
  <c r="P489"/>
  <c r="O489"/>
  <c r="N489"/>
  <c r="M489"/>
  <c r="L489"/>
  <c r="K489"/>
  <c r="J489"/>
  <c r="I489"/>
  <c r="H489"/>
  <c r="G489"/>
  <c r="F489"/>
  <c r="E489"/>
  <c r="BW488"/>
  <c r="BV488"/>
  <c r="BU488"/>
  <c r="BT488"/>
  <c r="BS488"/>
  <c r="BR488"/>
  <c r="BQ488"/>
  <c r="BP488"/>
  <c r="BO488"/>
  <c r="BN488"/>
  <c r="BM488"/>
  <c r="BL488"/>
  <c r="BK488"/>
  <c r="BJ488"/>
  <c r="BI488"/>
  <c r="BH488"/>
  <c r="BG488"/>
  <c r="BF488"/>
  <c r="BE488"/>
  <c r="BD488"/>
  <c r="BC488"/>
  <c r="BB488"/>
  <c r="BA488"/>
  <c r="AZ488"/>
  <c r="AY488"/>
  <c r="AX488"/>
  <c r="AW488"/>
  <c r="AV488"/>
  <c r="AU488"/>
  <c r="AT488"/>
  <c r="AS488"/>
  <c r="AI488"/>
  <c r="AH488"/>
  <c r="AG488"/>
  <c r="AF488"/>
  <c r="AE488"/>
  <c r="AD488"/>
  <c r="AC488"/>
  <c r="AB488"/>
  <c r="AA488"/>
  <c r="Z488"/>
  <c r="Y488"/>
  <c r="X488"/>
  <c r="W488"/>
  <c r="V488"/>
  <c r="U488"/>
  <c r="T488"/>
  <c r="S488"/>
  <c r="R488"/>
  <c r="Q488"/>
  <c r="P488"/>
  <c r="O488"/>
  <c r="N488"/>
  <c r="M488"/>
  <c r="L488"/>
  <c r="K488"/>
  <c r="J488"/>
  <c r="I488"/>
  <c r="H488"/>
  <c r="G488"/>
  <c r="F488"/>
  <c r="E488"/>
  <c r="BW487"/>
  <c r="BV487"/>
  <c r="BU487"/>
  <c r="BT487"/>
  <c r="BS487"/>
  <c r="BR487"/>
  <c r="BQ487"/>
  <c r="BP487"/>
  <c r="BO487"/>
  <c r="BN487"/>
  <c r="BM487"/>
  <c r="BL487"/>
  <c r="BK487"/>
  <c r="BJ487"/>
  <c r="BI487"/>
  <c r="BH487"/>
  <c r="BG487"/>
  <c r="BF487"/>
  <c r="BE487"/>
  <c r="BD487"/>
  <c r="BC487"/>
  <c r="BB487"/>
  <c r="BA487"/>
  <c r="AZ487"/>
  <c r="AY487"/>
  <c r="AX487"/>
  <c r="AW487"/>
  <c r="AV487"/>
  <c r="AU487"/>
  <c r="AT487"/>
  <c r="AS487"/>
  <c r="AI487"/>
  <c r="AH487"/>
  <c r="AG487"/>
  <c r="AF487"/>
  <c r="AE487"/>
  <c r="AD487"/>
  <c r="AC487"/>
  <c r="AB487"/>
  <c r="AA487"/>
  <c r="Z487"/>
  <c r="Y487"/>
  <c r="X487"/>
  <c r="W487"/>
  <c r="V487"/>
  <c r="U487"/>
  <c r="T487"/>
  <c r="S487"/>
  <c r="R487"/>
  <c r="Q487"/>
  <c r="P487"/>
  <c r="O487"/>
  <c r="N487"/>
  <c r="M487"/>
  <c r="L487"/>
  <c r="K487"/>
  <c r="J487"/>
  <c r="I487"/>
  <c r="H487"/>
  <c r="G487"/>
  <c r="F487"/>
  <c r="E487"/>
  <c r="BW486"/>
  <c r="BV486"/>
  <c r="BU486"/>
  <c r="BT486"/>
  <c r="BS486"/>
  <c r="BR486"/>
  <c r="BQ486"/>
  <c r="BP486"/>
  <c r="BO486"/>
  <c r="BN486"/>
  <c r="BM486"/>
  <c r="BL486"/>
  <c r="BK486"/>
  <c r="BJ486"/>
  <c r="BI486"/>
  <c r="BH486"/>
  <c r="BG486"/>
  <c r="BF486"/>
  <c r="BE486"/>
  <c r="BD486"/>
  <c r="BC486"/>
  <c r="BB486"/>
  <c r="BA486"/>
  <c r="AZ486"/>
  <c r="AY486"/>
  <c r="AX486"/>
  <c r="AW486"/>
  <c r="AV486"/>
  <c r="AU486"/>
  <c r="AT486"/>
  <c r="AS486"/>
  <c r="AI486"/>
  <c r="AH486"/>
  <c r="AG486"/>
  <c r="AF486"/>
  <c r="AE486"/>
  <c r="AD486"/>
  <c r="AC486"/>
  <c r="AB486"/>
  <c r="AA486"/>
  <c r="Z486"/>
  <c r="Y486"/>
  <c r="X486"/>
  <c r="W486"/>
  <c r="V486"/>
  <c r="U486"/>
  <c r="T486"/>
  <c r="S486"/>
  <c r="R486"/>
  <c r="Q486"/>
  <c r="P486"/>
  <c r="O486"/>
  <c r="N486"/>
  <c r="M486"/>
  <c r="L486"/>
  <c r="K486"/>
  <c r="J486"/>
  <c r="I486"/>
  <c r="H486"/>
  <c r="G486"/>
  <c r="F486"/>
  <c r="E486"/>
  <c r="BW485"/>
  <c r="BV485"/>
  <c r="BU485"/>
  <c r="BT485"/>
  <c r="BS485"/>
  <c r="BR485"/>
  <c r="BQ485"/>
  <c r="BP485"/>
  <c r="BO485"/>
  <c r="BN485"/>
  <c r="BM485"/>
  <c r="BL485"/>
  <c r="BK485"/>
  <c r="BJ485"/>
  <c r="BI485"/>
  <c r="BH485"/>
  <c r="BG485"/>
  <c r="BF485"/>
  <c r="BE485"/>
  <c r="BD485"/>
  <c r="BC485"/>
  <c r="BB485"/>
  <c r="BA485"/>
  <c r="AZ485"/>
  <c r="AY485"/>
  <c r="AX485"/>
  <c r="AW485"/>
  <c r="AV485"/>
  <c r="AU485"/>
  <c r="AT485"/>
  <c r="AS485"/>
  <c r="BY482"/>
  <c r="AK482"/>
  <c r="AJ482"/>
  <c r="C483" s="1"/>
  <c r="BX481"/>
  <c r="AQ482" s="1"/>
  <c r="BY478"/>
  <c r="AQ478"/>
  <c r="AK478"/>
  <c r="AJ478"/>
  <c r="C479" s="1"/>
  <c r="BX477"/>
  <c r="BX475"/>
  <c r="C475"/>
  <c r="AK474"/>
  <c r="AJ474"/>
  <c r="BY472"/>
  <c r="AQ472" s="1"/>
  <c r="BX471"/>
  <c r="AK470"/>
  <c r="AJ470"/>
  <c r="C471" s="1"/>
  <c r="BY468"/>
  <c r="BX467"/>
  <c r="AK466"/>
  <c r="C467" s="1"/>
  <c r="AJ466"/>
  <c r="BY464"/>
  <c r="BX463"/>
  <c r="AQ464" s="1"/>
  <c r="AK462"/>
  <c r="AJ462"/>
  <c r="BY460"/>
  <c r="BX459"/>
  <c r="AQ460" s="1"/>
  <c r="C459"/>
  <c r="AK458"/>
  <c r="AJ458"/>
  <c r="BY456"/>
  <c r="AQ496" s="1"/>
  <c r="BX455"/>
  <c r="AK454"/>
  <c r="AJ454"/>
  <c r="C455" s="1"/>
  <c r="BI451"/>
  <c r="BJ451" s="1"/>
  <c r="BK451" s="1"/>
  <c r="BL451" s="1"/>
  <c r="BM451" s="1"/>
  <c r="BG451"/>
  <c r="BH451" s="1"/>
  <c r="BF451"/>
  <c r="BE451"/>
  <c r="BB451"/>
  <c r="BC451" s="1"/>
  <c r="BA451"/>
  <c r="AZ451"/>
  <c r="AY451"/>
  <c r="AW451"/>
  <c r="AV451"/>
  <c r="AU451"/>
  <c r="AT451"/>
  <c r="AB450"/>
  <c r="AC450" s="1"/>
  <c r="AD450" s="1"/>
  <c r="AE450" s="1"/>
  <c r="AF450" s="1"/>
  <c r="AG450" s="1"/>
  <c r="AA450"/>
  <c r="V450"/>
  <c r="W450" s="1"/>
  <c r="X450" s="1"/>
  <c r="Y450" s="1"/>
  <c r="U450"/>
  <c r="Q450"/>
  <c r="R450" s="1"/>
  <c r="S450" s="1"/>
  <c r="P450"/>
  <c r="I450"/>
  <c r="J450" s="1"/>
  <c r="K450" s="1"/>
  <c r="F450"/>
  <c r="G450" s="1"/>
  <c r="AH446"/>
  <c r="AG446"/>
  <c r="AF446"/>
  <c r="AC446"/>
  <c r="AB446"/>
  <c r="X446"/>
  <c r="T446"/>
  <c r="R446"/>
  <c r="Q446"/>
  <c r="P446"/>
  <c r="M446"/>
  <c r="L446"/>
  <c r="H446"/>
  <c r="AI445"/>
  <c r="AI446" s="1"/>
  <c r="AH445"/>
  <c r="AG445"/>
  <c r="AF445"/>
  <c r="AE445"/>
  <c r="AE446" s="1"/>
  <c r="AD445"/>
  <c r="AD446" s="1"/>
  <c r="AC445"/>
  <c r="AB445"/>
  <c r="AA445"/>
  <c r="AA446" s="1"/>
  <c r="Z445"/>
  <c r="Z446" s="1"/>
  <c r="Y445"/>
  <c r="Y446" s="1"/>
  <c r="X445"/>
  <c r="W445"/>
  <c r="W446" s="1"/>
  <c r="V445"/>
  <c r="V446" s="1"/>
  <c r="U445"/>
  <c r="U446" s="1"/>
  <c r="T445"/>
  <c r="S445"/>
  <c r="S446" s="1"/>
  <c r="R445"/>
  <c r="Q445"/>
  <c r="P445"/>
  <c r="O445"/>
  <c r="O446" s="1"/>
  <c r="N445"/>
  <c r="N446" s="1"/>
  <c r="M445"/>
  <c r="L445"/>
  <c r="K445"/>
  <c r="K446" s="1"/>
  <c r="J445"/>
  <c r="J446" s="1"/>
  <c r="I445"/>
  <c r="I446" s="1"/>
  <c r="H445"/>
  <c r="G445"/>
  <c r="G446" s="1"/>
  <c r="F445"/>
  <c r="F446" s="1"/>
  <c r="E445"/>
  <c r="E446" s="1"/>
  <c r="AI443"/>
  <c r="AH443"/>
  <c r="AG443"/>
  <c r="AF443"/>
  <c r="AE443"/>
  <c r="AD443"/>
  <c r="AC443"/>
  <c r="AB443"/>
  <c r="AA443"/>
  <c r="Z443"/>
  <c r="Y443"/>
  <c r="X443"/>
  <c r="W443"/>
  <c r="V443"/>
  <c r="U443"/>
  <c r="T443"/>
  <c r="S443"/>
  <c r="R443"/>
  <c r="Q443"/>
  <c r="P443"/>
  <c r="O443"/>
  <c r="N443"/>
  <c r="M443"/>
  <c r="L443"/>
  <c r="K443"/>
  <c r="J443"/>
  <c r="I443"/>
  <c r="H443"/>
  <c r="G443"/>
  <c r="F443"/>
  <c r="E443"/>
  <c r="AI442"/>
  <c r="AH442"/>
  <c r="AG442"/>
  <c r="AF442"/>
  <c r="AE442"/>
  <c r="AD442"/>
  <c r="AC442"/>
  <c r="AB442"/>
  <c r="AA442"/>
  <c r="Z442"/>
  <c r="Y442"/>
  <c r="X442"/>
  <c r="W442"/>
  <c r="V442"/>
  <c r="U442"/>
  <c r="T442"/>
  <c r="S442"/>
  <c r="R442"/>
  <c r="Q442"/>
  <c r="P442"/>
  <c r="O442"/>
  <c r="N442"/>
  <c r="M442"/>
  <c r="L442"/>
  <c r="K442"/>
  <c r="J442"/>
  <c r="I442"/>
  <c r="H442"/>
  <c r="G442"/>
  <c r="F442"/>
  <c r="E442"/>
  <c r="AI441"/>
  <c r="AH441"/>
  <c r="AG441"/>
  <c r="AF441"/>
  <c r="AE441"/>
  <c r="AD441"/>
  <c r="AC441"/>
  <c r="AB441"/>
  <c r="AA441"/>
  <c r="Z441"/>
  <c r="Y441"/>
  <c r="X441"/>
  <c r="W441"/>
  <c r="V441"/>
  <c r="U441"/>
  <c r="T441"/>
  <c r="S441"/>
  <c r="R441"/>
  <c r="Q441"/>
  <c r="P441"/>
  <c r="O441"/>
  <c r="N441"/>
  <c r="M441"/>
  <c r="L441"/>
  <c r="K441"/>
  <c r="J441"/>
  <c r="I441"/>
  <c r="H441"/>
  <c r="G441"/>
  <c r="F441"/>
  <c r="E441"/>
  <c r="AI440"/>
  <c r="AH440"/>
  <c r="AG440"/>
  <c r="AF440"/>
  <c r="AE440"/>
  <c r="AD440"/>
  <c r="AC440"/>
  <c r="AB440"/>
  <c r="AA440"/>
  <c r="Z440"/>
  <c r="Y440"/>
  <c r="X440"/>
  <c r="W440"/>
  <c r="V440"/>
  <c r="U440"/>
  <c r="T440"/>
  <c r="S440"/>
  <c r="R440"/>
  <c r="Q440"/>
  <c r="P440"/>
  <c r="O440"/>
  <c r="N440"/>
  <c r="M440"/>
  <c r="L440"/>
  <c r="K440"/>
  <c r="J440"/>
  <c r="I440"/>
  <c r="H440"/>
  <c r="G440"/>
  <c r="F440"/>
  <c r="E440"/>
  <c r="AI439"/>
  <c r="AH439"/>
  <c r="AG439"/>
  <c r="AF439"/>
  <c r="AE439"/>
  <c r="AD439"/>
  <c r="AC439"/>
  <c r="AB439"/>
  <c r="AA439"/>
  <c r="Z439"/>
  <c r="Y439"/>
  <c r="X439"/>
  <c r="W439"/>
  <c r="V439"/>
  <c r="U439"/>
  <c r="T439"/>
  <c r="S439"/>
  <c r="R439"/>
  <c r="Q439"/>
  <c r="P439"/>
  <c r="O439"/>
  <c r="N439"/>
  <c r="M439"/>
  <c r="L439"/>
  <c r="K439"/>
  <c r="J439"/>
  <c r="I439"/>
  <c r="H439"/>
  <c r="G439"/>
  <c r="F439"/>
  <c r="E439"/>
  <c r="AI438"/>
  <c r="AH438"/>
  <c r="AG438"/>
  <c r="AF438"/>
  <c r="AE438"/>
  <c r="AD438"/>
  <c r="AC438"/>
  <c r="AB438"/>
  <c r="AA438"/>
  <c r="Z438"/>
  <c r="Y438"/>
  <c r="X438"/>
  <c r="W438"/>
  <c r="V438"/>
  <c r="U438"/>
  <c r="T438"/>
  <c r="S438"/>
  <c r="R438"/>
  <c r="Q438"/>
  <c r="P438"/>
  <c r="O438"/>
  <c r="N438"/>
  <c r="M438"/>
  <c r="L438"/>
  <c r="K438"/>
  <c r="J438"/>
  <c r="I438"/>
  <c r="H438"/>
  <c r="G438"/>
  <c r="F438"/>
  <c r="E438"/>
  <c r="C434"/>
  <c r="AK433"/>
  <c r="AJ433"/>
  <c r="C431"/>
  <c r="AK430"/>
  <c r="AJ430"/>
  <c r="AK427"/>
  <c r="AJ427"/>
  <c r="C428" s="1"/>
  <c r="AK424"/>
  <c r="AJ424"/>
  <c r="C422"/>
  <c r="AK421"/>
  <c r="AJ421"/>
  <c r="AK418"/>
  <c r="C419" s="1"/>
  <c r="AJ418"/>
  <c r="AK415"/>
  <c r="AJ415"/>
  <c r="C416" s="1"/>
  <c r="AK412"/>
  <c r="C446" s="1"/>
  <c r="AJ412"/>
  <c r="AI404"/>
  <c r="AH404"/>
  <c r="AG404"/>
  <c r="AD404"/>
  <c r="AC404"/>
  <c r="Y404"/>
  <c r="U404"/>
  <c r="S404"/>
  <c r="R404"/>
  <c r="Q404"/>
  <c r="N404"/>
  <c r="M404"/>
  <c r="I404"/>
  <c r="E404"/>
  <c r="AI403"/>
  <c r="AH403"/>
  <c r="AG403"/>
  <c r="AF403"/>
  <c r="AF404" s="1"/>
  <c r="AE403"/>
  <c r="AE404" s="1"/>
  <c r="AD403"/>
  <c r="AC403"/>
  <c r="AB403"/>
  <c r="AB404" s="1"/>
  <c r="AA403"/>
  <c r="AA404" s="1"/>
  <c r="Z403"/>
  <c r="Z404" s="1"/>
  <c r="Y403"/>
  <c r="X403"/>
  <c r="X404" s="1"/>
  <c r="W403"/>
  <c r="W404" s="1"/>
  <c r="V403"/>
  <c r="V404" s="1"/>
  <c r="U403"/>
  <c r="T403"/>
  <c r="T404" s="1"/>
  <c r="S403"/>
  <c r="R403"/>
  <c r="Q403"/>
  <c r="P403"/>
  <c r="P404" s="1"/>
  <c r="O403"/>
  <c r="O404" s="1"/>
  <c r="N403"/>
  <c r="M403"/>
  <c r="L403"/>
  <c r="L404" s="1"/>
  <c r="K403"/>
  <c r="K404" s="1"/>
  <c r="J403"/>
  <c r="J404" s="1"/>
  <c r="I403"/>
  <c r="H403"/>
  <c r="H404" s="1"/>
  <c r="G403"/>
  <c r="G404" s="1"/>
  <c r="F403"/>
  <c r="F404" s="1"/>
  <c r="E403"/>
  <c r="AI402"/>
  <c r="AH402"/>
  <c r="AG402"/>
  <c r="AF402"/>
  <c r="AE402"/>
  <c r="AD402"/>
  <c r="AC402"/>
  <c r="AB402"/>
  <c r="AA402"/>
  <c r="Z402"/>
  <c r="Y402"/>
  <c r="X402"/>
  <c r="W402"/>
  <c r="V402"/>
  <c r="U402"/>
  <c r="T402"/>
  <c r="S402"/>
  <c r="R402"/>
  <c r="Q402"/>
  <c r="P402"/>
  <c r="O402"/>
  <c r="N402"/>
  <c r="M402"/>
  <c r="L402"/>
  <c r="K402"/>
  <c r="J402"/>
  <c r="I402"/>
  <c r="H402"/>
  <c r="G402"/>
  <c r="F402"/>
  <c r="E402"/>
  <c r="AI401"/>
  <c r="AH401"/>
  <c r="AG401"/>
  <c r="AF401"/>
  <c r="AE401"/>
  <c r="AD401"/>
  <c r="AC401"/>
  <c r="AB401"/>
  <c r="AA401"/>
  <c r="Z401"/>
  <c r="Y401"/>
  <c r="X401"/>
  <c r="W401"/>
  <c r="V401"/>
  <c r="U401"/>
  <c r="T401"/>
  <c r="S401"/>
  <c r="R401"/>
  <c r="Q401"/>
  <c r="P401"/>
  <c r="O401"/>
  <c r="N401"/>
  <c r="M401"/>
  <c r="L401"/>
  <c r="K401"/>
  <c r="J401"/>
  <c r="I401"/>
  <c r="H401"/>
  <c r="G401"/>
  <c r="F401"/>
  <c r="E401"/>
  <c r="AI400"/>
  <c r="AH400"/>
  <c r="AG400"/>
  <c r="AF400"/>
  <c r="AE400"/>
  <c r="AD400"/>
  <c r="AC400"/>
  <c r="AB400"/>
  <c r="AA400"/>
  <c r="Z400"/>
  <c r="Y400"/>
  <c r="X400"/>
  <c r="W400"/>
  <c r="V400"/>
  <c r="U400"/>
  <c r="T400"/>
  <c r="S400"/>
  <c r="R400"/>
  <c r="Q400"/>
  <c r="P400"/>
  <c r="O400"/>
  <c r="N400"/>
  <c r="M400"/>
  <c r="L400"/>
  <c r="K400"/>
  <c r="J400"/>
  <c r="I400"/>
  <c r="H400"/>
  <c r="G400"/>
  <c r="F400"/>
  <c r="E400"/>
  <c r="AI399"/>
  <c r="AH399"/>
  <c r="AG399"/>
  <c r="AF399"/>
  <c r="AE399"/>
  <c r="AD399"/>
  <c r="AC399"/>
  <c r="AB399"/>
  <c r="AA399"/>
  <c r="Z399"/>
  <c r="Y399"/>
  <c r="X399"/>
  <c r="W399"/>
  <c r="V399"/>
  <c r="U399"/>
  <c r="T399"/>
  <c r="S399"/>
  <c r="R399"/>
  <c r="Q399"/>
  <c r="P399"/>
  <c r="O399"/>
  <c r="N399"/>
  <c r="M399"/>
  <c r="L399"/>
  <c r="K399"/>
  <c r="J399"/>
  <c r="I399"/>
  <c r="H399"/>
  <c r="G399"/>
  <c r="F399"/>
  <c r="E399"/>
  <c r="AI398"/>
  <c r="AH398"/>
  <c r="AG398"/>
  <c r="AF398"/>
  <c r="AE398"/>
  <c r="AD398"/>
  <c r="AC398"/>
  <c r="AB398"/>
  <c r="AA398"/>
  <c r="Z398"/>
  <c r="Y398"/>
  <c r="X398"/>
  <c r="W398"/>
  <c r="V398"/>
  <c r="U398"/>
  <c r="T398"/>
  <c r="S398"/>
  <c r="R398"/>
  <c r="Q398"/>
  <c r="P398"/>
  <c r="O398"/>
  <c r="N398"/>
  <c r="M398"/>
  <c r="L398"/>
  <c r="K398"/>
  <c r="J398"/>
  <c r="I398"/>
  <c r="H398"/>
  <c r="G398"/>
  <c r="F398"/>
  <c r="E398"/>
  <c r="AI397"/>
  <c r="AH397"/>
  <c r="AG397"/>
  <c r="AF397"/>
  <c r="AE397"/>
  <c r="AD397"/>
  <c r="AC397"/>
  <c r="AB397"/>
  <c r="AA397"/>
  <c r="Z397"/>
  <c r="Y397"/>
  <c r="X397"/>
  <c r="W397"/>
  <c r="V397"/>
  <c r="U397"/>
  <c r="T397"/>
  <c r="S397"/>
  <c r="R397"/>
  <c r="Q397"/>
  <c r="P397"/>
  <c r="O397"/>
  <c r="N397"/>
  <c r="M397"/>
  <c r="L397"/>
  <c r="K397"/>
  <c r="J397"/>
  <c r="I397"/>
  <c r="H397"/>
  <c r="G397"/>
  <c r="F397"/>
  <c r="E397"/>
  <c r="AI396"/>
  <c r="AH396"/>
  <c r="AG396"/>
  <c r="AF396"/>
  <c r="AE396"/>
  <c r="AD396"/>
  <c r="AC396"/>
  <c r="AB396"/>
  <c r="AA396"/>
  <c r="Z396"/>
  <c r="Y396"/>
  <c r="X396"/>
  <c r="W396"/>
  <c r="V396"/>
  <c r="U396"/>
  <c r="T396"/>
  <c r="S396"/>
  <c r="R396"/>
  <c r="Q396"/>
  <c r="P396"/>
  <c r="O396"/>
  <c r="N396"/>
  <c r="M396"/>
  <c r="L396"/>
  <c r="K396"/>
  <c r="J396"/>
  <c r="I396"/>
  <c r="H396"/>
  <c r="G396"/>
  <c r="F396"/>
  <c r="E396"/>
  <c r="C392"/>
  <c r="AK391"/>
  <c r="AJ391"/>
  <c r="AK388"/>
  <c r="AJ388"/>
  <c r="C386"/>
  <c r="AK385"/>
  <c r="AJ385"/>
  <c r="AN383"/>
  <c r="AM383"/>
  <c r="AL383"/>
  <c r="AK382"/>
  <c r="AJ382"/>
  <c r="AN380"/>
  <c r="AM380"/>
  <c r="AL380"/>
  <c r="AL386" s="1"/>
  <c r="C380"/>
  <c r="AK379"/>
  <c r="AJ379"/>
  <c r="AN377"/>
  <c r="AN386" s="1"/>
  <c r="AM377"/>
  <c r="AL377"/>
  <c r="AK376"/>
  <c r="AJ376"/>
  <c r="AN374"/>
  <c r="AM374"/>
  <c r="AL374"/>
  <c r="AH370"/>
  <c r="AF370"/>
  <c r="AD370"/>
  <c r="AB370"/>
  <c r="Z370"/>
  <c r="X370"/>
  <c r="T370"/>
  <c r="R370"/>
  <c r="P370"/>
  <c r="N370"/>
  <c r="L370"/>
  <c r="J370"/>
  <c r="H370"/>
  <c r="AI369"/>
  <c r="AI370" s="1"/>
  <c r="AH369"/>
  <c r="AG369"/>
  <c r="AG370" s="1"/>
  <c r="AF369"/>
  <c r="AE369"/>
  <c r="AE370" s="1"/>
  <c r="AD369"/>
  <c r="AC369"/>
  <c r="AC370" s="1"/>
  <c r="AB369"/>
  <c r="AA369"/>
  <c r="AA370" s="1"/>
  <c r="Z369"/>
  <c r="Y369"/>
  <c r="Y370" s="1"/>
  <c r="X369"/>
  <c r="W369"/>
  <c r="W370" s="1"/>
  <c r="V369"/>
  <c r="V370" s="1"/>
  <c r="U369"/>
  <c r="U370" s="1"/>
  <c r="T369"/>
  <c r="S369"/>
  <c r="S370" s="1"/>
  <c r="R369"/>
  <c r="Q369"/>
  <c r="Q370" s="1"/>
  <c r="P369"/>
  <c r="O369"/>
  <c r="O370" s="1"/>
  <c r="N369"/>
  <c r="M369"/>
  <c r="M370" s="1"/>
  <c r="L369"/>
  <c r="K369"/>
  <c r="K370" s="1"/>
  <c r="J369"/>
  <c r="I369"/>
  <c r="I370" s="1"/>
  <c r="H369"/>
  <c r="G369"/>
  <c r="G370" s="1"/>
  <c r="F369"/>
  <c r="E369"/>
  <c r="E370" s="1"/>
  <c r="AI367"/>
  <c r="AH367"/>
  <c r="AG367"/>
  <c r="AF367"/>
  <c r="AE367"/>
  <c r="AD367"/>
  <c r="AC367"/>
  <c r="AB367"/>
  <c r="AA367"/>
  <c r="Z367"/>
  <c r="Y367"/>
  <c r="X367"/>
  <c r="W367"/>
  <c r="V367"/>
  <c r="U367"/>
  <c r="T367"/>
  <c r="S367"/>
  <c r="R367"/>
  <c r="Q367"/>
  <c r="P367"/>
  <c r="O367"/>
  <c r="N367"/>
  <c r="M367"/>
  <c r="L367"/>
  <c r="K367"/>
  <c r="J367"/>
  <c r="I367"/>
  <c r="H367"/>
  <c r="G367"/>
  <c r="F367"/>
  <c r="E367"/>
  <c r="AI366"/>
  <c r="AH366"/>
  <c r="AG366"/>
  <c r="AF366"/>
  <c r="AE366"/>
  <c r="AD366"/>
  <c r="AC366"/>
  <c r="AB366"/>
  <c r="AA366"/>
  <c r="Z366"/>
  <c r="Y366"/>
  <c r="X366"/>
  <c r="W366"/>
  <c r="V366"/>
  <c r="U366"/>
  <c r="T366"/>
  <c r="S366"/>
  <c r="R366"/>
  <c r="Q366"/>
  <c r="P366"/>
  <c r="O366"/>
  <c r="N366"/>
  <c r="M366"/>
  <c r="L366"/>
  <c r="K366"/>
  <c r="J366"/>
  <c r="I366"/>
  <c r="H366"/>
  <c r="G366"/>
  <c r="F366"/>
  <c r="E366"/>
  <c r="AI365"/>
  <c r="AH365"/>
  <c r="AG365"/>
  <c r="AF365"/>
  <c r="AE365"/>
  <c r="AD365"/>
  <c r="AC365"/>
  <c r="AB365"/>
  <c r="AA365"/>
  <c r="Z365"/>
  <c r="Y365"/>
  <c r="X365"/>
  <c r="W365"/>
  <c r="V365"/>
  <c r="U365"/>
  <c r="T365"/>
  <c r="S365"/>
  <c r="R365"/>
  <c r="Q365"/>
  <c r="P365"/>
  <c r="O365"/>
  <c r="N365"/>
  <c r="M365"/>
  <c r="L365"/>
  <c r="K365"/>
  <c r="J365"/>
  <c r="I365"/>
  <c r="H365"/>
  <c r="G365"/>
  <c r="F365"/>
  <c r="E365"/>
  <c r="AI364"/>
  <c r="AH364"/>
  <c r="AG364"/>
  <c r="AF364"/>
  <c r="AE364"/>
  <c r="AD364"/>
  <c r="AC364"/>
  <c r="AB364"/>
  <c r="AA364"/>
  <c r="Z364"/>
  <c r="Y364"/>
  <c r="X364"/>
  <c r="W364"/>
  <c r="V364"/>
  <c r="U364"/>
  <c r="T364"/>
  <c r="S364"/>
  <c r="R364"/>
  <c r="Q364"/>
  <c r="P364"/>
  <c r="O364"/>
  <c r="N364"/>
  <c r="M364"/>
  <c r="L364"/>
  <c r="K364"/>
  <c r="J364"/>
  <c r="I364"/>
  <c r="H364"/>
  <c r="G364"/>
  <c r="F364"/>
  <c r="E364"/>
  <c r="C360"/>
  <c r="AK359"/>
  <c r="AJ359"/>
  <c r="AK356"/>
  <c r="AJ356"/>
  <c r="AK353"/>
  <c r="AJ353"/>
  <c r="C354" s="1"/>
  <c r="C351"/>
  <c r="AK350"/>
  <c r="AJ350"/>
  <c r="C348"/>
  <c r="AK347"/>
  <c r="AJ347"/>
  <c r="AK344"/>
  <c r="AJ344"/>
  <c r="C345" s="1"/>
  <c r="C342"/>
  <c r="AK341"/>
  <c r="AJ341"/>
  <c r="C339"/>
  <c r="AK338"/>
  <c r="AJ370" s="1"/>
  <c r="AJ338"/>
  <c r="AI330"/>
  <c r="AE330"/>
  <c r="AA330"/>
  <c r="W330"/>
  <c r="T330"/>
  <c r="S330"/>
  <c r="O330"/>
  <c r="K330"/>
  <c r="G330"/>
  <c r="AI329"/>
  <c r="AH329"/>
  <c r="AH330" s="1"/>
  <c r="AG329"/>
  <c r="AG330" s="1"/>
  <c r="AF329"/>
  <c r="AF330" s="1"/>
  <c r="AE329"/>
  <c r="AD329"/>
  <c r="AD330" s="1"/>
  <c r="AC329"/>
  <c r="AC330" s="1"/>
  <c r="AB329"/>
  <c r="AB330" s="1"/>
  <c r="AA329"/>
  <c r="Z329"/>
  <c r="Z330" s="1"/>
  <c r="Y329"/>
  <c r="Y330" s="1"/>
  <c r="X329"/>
  <c r="X330" s="1"/>
  <c r="W329"/>
  <c r="V329"/>
  <c r="V330" s="1"/>
  <c r="U329"/>
  <c r="U330" s="1"/>
  <c r="T329"/>
  <c r="S329"/>
  <c r="R329"/>
  <c r="R330" s="1"/>
  <c r="Q329"/>
  <c r="Q330" s="1"/>
  <c r="P329"/>
  <c r="P330" s="1"/>
  <c r="O329"/>
  <c r="N329"/>
  <c r="N330" s="1"/>
  <c r="M329"/>
  <c r="M330" s="1"/>
  <c r="L329"/>
  <c r="L330" s="1"/>
  <c r="K329"/>
  <c r="J329"/>
  <c r="J330" s="1"/>
  <c r="I329"/>
  <c r="I330" s="1"/>
  <c r="H329"/>
  <c r="H330" s="1"/>
  <c r="G329"/>
  <c r="F329"/>
  <c r="F330" s="1"/>
  <c r="E329"/>
  <c r="E330" s="1"/>
  <c r="AI326"/>
  <c r="AH326"/>
  <c r="AG326"/>
  <c r="AF326"/>
  <c r="AE326"/>
  <c r="AD326"/>
  <c r="AC326"/>
  <c r="AB326"/>
  <c r="AA326"/>
  <c r="Z326"/>
  <c r="Y326"/>
  <c r="X326"/>
  <c r="W326"/>
  <c r="V326"/>
  <c r="U326"/>
  <c r="T326"/>
  <c r="S326"/>
  <c r="R326"/>
  <c r="Q326"/>
  <c r="P326"/>
  <c r="O326"/>
  <c r="N326"/>
  <c r="M326"/>
  <c r="L326"/>
  <c r="K326"/>
  <c r="J326"/>
  <c r="I326"/>
  <c r="H326"/>
  <c r="G326"/>
  <c r="F326"/>
  <c r="E326"/>
  <c r="AI325"/>
  <c r="AH325"/>
  <c r="AG325"/>
  <c r="AF325"/>
  <c r="AE325"/>
  <c r="AD325"/>
  <c r="AC325"/>
  <c r="AB325"/>
  <c r="AA325"/>
  <c r="Z325"/>
  <c r="Y325"/>
  <c r="X325"/>
  <c r="W325"/>
  <c r="V325"/>
  <c r="U325"/>
  <c r="T325"/>
  <c r="S325"/>
  <c r="R325"/>
  <c r="Q325"/>
  <c r="P325"/>
  <c r="O325"/>
  <c r="N325"/>
  <c r="M325"/>
  <c r="L325"/>
  <c r="K325"/>
  <c r="J325"/>
  <c r="I325"/>
  <c r="H325"/>
  <c r="G325"/>
  <c r="F325"/>
  <c r="E325"/>
  <c r="AI324"/>
  <c r="AH324"/>
  <c r="AG324"/>
  <c r="AF324"/>
  <c r="AE324"/>
  <c r="AD324"/>
  <c r="AC324"/>
  <c r="AB324"/>
  <c r="AA324"/>
  <c r="Z324"/>
  <c r="Y324"/>
  <c r="X324"/>
  <c r="W324"/>
  <c r="V324"/>
  <c r="U324"/>
  <c r="T324"/>
  <c r="S324"/>
  <c r="R324"/>
  <c r="Q324"/>
  <c r="P324"/>
  <c r="O324"/>
  <c r="N324"/>
  <c r="M324"/>
  <c r="L324"/>
  <c r="K324"/>
  <c r="J324"/>
  <c r="I324"/>
  <c r="H324"/>
  <c r="G324"/>
  <c r="F324"/>
  <c r="E324"/>
  <c r="AI323"/>
  <c r="AH323"/>
  <c r="AG323"/>
  <c r="AF323"/>
  <c r="AE323"/>
  <c r="AD323"/>
  <c r="AC323"/>
  <c r="AB323"/>
  <c r="AA323"/>
  <c r="Z323"/>
  <c r="Y323"/>
  <c r="X323"/>
  <c r="W323"/>
  <c r="V323"/>
  <c r="U323"/>
  <c r="T323"/>
  <c r="S323"/>
  <c r="R323"/>
  <c r="Q323"/>
  <c r="P323"/>
  <c r="O323"/>
  <c r="N323"/>
  <c r="M323"/>
  <c r="L323"/>
  <c r="K323"/>
  <c r="J323"/>
  <c r="I323"/>
  <c r="H323"/>
  <c r="G323"/>
  <c r="F323"/>
  <c r="E323"/>
  <c r="AI322"/>
  <c r="AH322"/>
  <c r="AG322"/>
  <c r="AF322"/>
  <c r="AE322"/>
  <c r="AD322"/>
  <c r="AC322"/>
  <c r="AB322"/>
  <c r="AA322"/>
  <c r="Z322"/>
  <c r="Y322"/>
  <c r="X322"/>
  <c r="W322"/>
  <c r="V322"/>
  <c r="U322"/>
  <c r="T322"/>
  <c r="S322"/>
  <c r="R322"/>
  <c r="Q322"/>
  <c r="P322"/>
  <c r="O322"/>
  <c r="N322"/>
  <c r="M322"/>
  <c r="L322"/>
  <c r="K322"/>
  <c r="J322"/>
  <c r="I322"/>
  <c r="H322"/>
  <c r="G322"/>
  <c r="F322"/>
  <c r="E322"/>
  <c r="C319"/>
  <c r="AK318"/>
  <c r="AJ318"/>
  <c r="C316"/>
  <c r="AK315"/>
  <c r="AJ315"/>
  <c r="AK312"/>
  <c r="AJ312"/>
  <c r="C313" s="1"/>
  <c r="AK309"/>
  <c r="AJ309"/>
  <c r="C307"/>
  <c r="AK306"/>
  <c r="AJ306"/>
  <c r="AK303"/>
  <c r="C304" s="1"/>
  <c r="AJ303"/>
  <c r="C297"/>
  <c r="AH295"/>
  <c r="AG295"/>
  <c r="AF295"/>
  <c r="AD295"/>
  <c r="AC295"/>
  <c r="AB295"/>
  <c r="Y295"/>
  <c r="X295"/>
  <c r="T295"/>
  <c r="R295"/>
  <c r="Q295"/>
  <c r="P295"/>
  <c r="N295"/>
  <c r="M295"/>
  <c r="L295"/>
  <c r="I295"/>
  <c r="H295"/>
  <c r="AI294"/>
  <c r="AI295" s="1"/>
  <c r="AH294"/>
  <c r="AG294"/>
  <c r="AF294"/>
  <c r="AE294"/>
  <c r="AE295" s="1"/>
  <c r="AD294"/>
  <c r="AC294"/>
  <c r="AB294"/>
  <c r="AA294"/>
  <c r="AA295" s="1"/>
  <c r="Z294"/>
  <c r="Z295" s="1"/>
  <c r="Y294"/>
  <c r="X294"/>
  <c r="W294"/>
  <c r="W295" s="1"/>
  <c r="V294"/>
  <c r="V295" s="1"/>
  <c r="U294"/>
  <c r="U295" s="1"/>
  <c r="T294"/>
  <c r="S294"/>
  <c r="S295" s="1"/>
  <c r="R294"/>
  <c r="Q294"/>
  <c r="P294"/>
  <c r="O294"/>
  <c r="O295" s="1"/>
  <c r="N294"/>
  <c r="M294"/>
  <c r="L294"/>
  <c r="K294"/>
  <c r="K295" s="1"/>
  <c r="J294"/>
  <c r="J295" s="1"/>
  <c r="I294"/>
  <c r="H294"/>
  <c r="G294"/>
  <c r="G295" s="1"/>
  <c r="F294"/>
  <c r="E294"/>
  <c r="E295" s="1"/>
  <c r="AI293"/>
  <c r="AH293"/>
  <c r="AG293"/>
  <c r="AF293"/>
  <c r="AE293"/>
  <c r="AD293"/>
  <c r="AC293"/>
  <c r="AB293"/>
  <c r="AA293"/>
  <c r="Z293"/>
  <c r="Y293"/>
  <c r="X293"/>
  <c r="W293"/>
  <c r="V293"/>
  <c r="U293"/>
  <c r="T293"/>
  <c r="S293"/>
  <c r="R293"/>
  <c r="Q293"/>
  <c r="P293"/>
  <c r="O293"/>
  <c r="N293"/>
  <c r="M293"/>
  <c r="L293"/>
  <c r="K293"/>
  <c r="J293"/>
  <c r="I293"/>
  <c r="H293"/>
  <c r="G293"/>
  <c r="F293"/>
  <c r="E293"/>
  <c r="AI292"/>
  <c r="AH292"/>
  <c r="AG292"/>
  <c r="AF292"/>
  <c r="AE292"/>
  <c r="AD292"/>
  <c r="AC292"/>
  <c r="AB292"/>
  <c r="AA292"/>
  <c r="Z292"/>
  <c r="Y292"/>
  <c r="X292"/>
  <c r="W292"/>
  <c r="V292"/>
  <c r="U292"/>
  <c r="T292"/>
  <c r="S292"/>
  <c r="R292"/>
  <c r="Q292"/>
  <c r="P292"/>
  <c r="O292"/>
  <c r="N292"/>
  <c r="M292"/>
  <c r="L292"/>
  <c r="K292"/>
  <c r="J292"/>
  <c r="I292"/>
  <c r="H292"/>
  <c r="G292"/>
  <c r="F292"/>
  <c r="E292"/>
  <c r="AI291"/>
  <c r="AH291"/>
  <c r="AG291"/>
  <c r="AF291"/>
  <c r="AE291"/>
  <c r="AD291"/>
  <c r="AC291"/>
  <c r="AB291"/>
  <c r="AA291"/>
  <c r="Z291"/>
  <c r="Y291"/>
  <c r="X291"/>
  <c r="W291"/>
  <c r="V291"/>
  <c r="U291"/>
  <c r="T291"/>
  <c r="S291"/>
  <c r="R291"/>
  <c r="Q291"/>
  <c r="P291"/>
  <c r="O291"/>
  <c r="N291"/>
  <c r="M291"/>
  <c r="L291"/>
  <c r="K291"/>
  <c r="J291"/>
  <c r="I291"/>
  <c r="H291"/>
  <c r="G291"/>
  <c r="F291"/>
  <c r="E291"/>
  <c r="AK290"/>
  <c r="AJ290"/>
  <c r="AK286"/>
  <c r="AJ286"/>
  <c r="C287" s="1"/>
  <c r="C284"/>
  <c r="AK283"/>
  <c r="AJ283"/>
  <c r="C281"/>
  <c r="AK280"/>
  <c r="AJ280"/>
  <c r="AK277"/>
  <c r="AJ277"/>
  <c r="C278" s="1"/>
  <c r="AK274"/>
  <c r="AJ274"/>
  <c r="C272"/>
  <c r="AK271"/>
  <c r="AJ271"/>
  <c r="AK268"/>
  <c r="C269" s="1"/>
  <c r="AJ268"/>
  <c r="AI261"/>
  <c r="AG261"/>
  <c r="AE261"/>
  <c r="AC261"/>
  <c r="AA261"/>
  <c r="W261"/>
  <c r="U261"/>
  <c r="S261"/>
  <c r="Q261"/>
  <c r="O261"/>
  <c r="M261"/>
  <c r="K261"/>
  <c r="G261"/>
  <c r="E261"/>
  <c r="AJ260"/>
  <c r="AI260"/>
  <c r="AH260"/>
  <c r="AH261" s="1"/>
  <c r="AG260"/>
  <c r="AF260"/>
  <c r="AF261" s="1"/>
  <c r="AE260"/>
  <c r="AD260"/>
  <c r="AD261" s="1"/>
  <c r="AC260"/>
  <c r="AB260"/>
  <c r="AB261" s="1"/>
  <c r="AA260"/>
  <c r="Z260"/>
  <c r="Z261" s="1"/>
  <c r="Y260"/>
  <c r="Y261" s="1"/>
  <c r="X260"/>
  <c r="X261" s="1"/>
  <c r="W260"/>
  <c r="V260"/>
  <c r="V261" s="1"/>
  <c r="U260"/>
  <c r="T260"/>
  <c r="T261" s="1"/>
  <c r="S260"/>
  <c r="R260"/>
  <c r="R261" s="1"/>
  <c r="Q260"/>
  <c r="P260"/>
  <c r="P261" s="1"/>
  <c r="O260"/>
  <c r="N260"/>
  <c r="N261" s="1"/>
  <c r="M260"/>
  <c r="L260"/>
  <c r="L261" s="1"/>
  <c r="K260"/>
  <c r="J260"/>
  <c r="J261" s="1"/>
  <c r="I260"/>
  <c r="I261" s="1"/>
  <c r="H260"/>
  <c r="H261" s="1"/>
  <c r="G260"/>
  <c r="F260"/>
  <c r="F261" s="1"/>
  <c r="E260"/>
  <c r="AI258"/>
  <c r="AH258"/>
  <c r="AG258"/>
  <c r="AF258"/>
  <c r="AE258"/>
  <c r="AD258"/>
  <c r="AC258"/>
  <c r="AB258"/>
  <c r="AA258"/>
  <c r="Z258"/>
  <c r="Y258"/>
  <c r="X258"/>
  <c r="W258"/>
  <c r="V258"/>
  <c r="U258"/>
  <c r="T258"/>
  <c r="S258"/>
  <c r="R258"/>
  <c r="Q258"/>
  <c r="P258"/>
  <c r="O258"/>
  <c r="N258"/>
  <c r="M258"/>
  <c r="L258"/>
  <c r="K258"/>
  <c r="J258"/>
  <c r="I258"/>
  <c r="H258"/>
  <c r="G258"/>
  <c r="F258"/>
  <c r="E258"/>
  <c r="AI257"/>
  <c r="AH257"/>
  <c r="AG257"/>
  <c r="AF257"/>
  <c r="AE257"/>
  <c r="AD257"/>
  <c r="AC257"/>
  <c r="AB257"/>
  <c r="AA257"/>
  <c r="Z257"/>
  <c r="Y257"/>
  <c r="X257"/>
  <c r="W257"/>
  <c r="V257"/>
  <c r="U257"/>
  <c r="T257"/>
  <c r="S257"/>
  <c r="R257"/>
  <c r="Q257"/>
  <c r="P257"/>
  <c r="O257"/>
  <c r="N257"/>
  <c r="M257"/>
  <c r="L257"/>
  <c r="K257"/>
  <c r="J257"/>
  <c r="I257"/>
  <c r="H257"/>
  <c r="G257"/>
  <c r="F257"/>
  <c r="E257"/>
  <c r="AI256"/>
  <c r="AH256"/>
  <c r="AG256"/>
  <c r="AF256"/>
  <c r="AE256"/>
  <c r="AD256"/>
  <c r="AC256"/>
  <c r="AB256"/>
  <c r="AA256"/>
  <c r="Z256"/>
  <c r="Y256"/>
  <c r="X256"/>
  <c r="W256"/>
  <c r="V256"/>
  <c r="U256"/>
  <c r="T256"/>
  <c r="S256"/>
  <c r="R256"/>
  <c r="Q256"/>
  <c r="P256"/>
  <c r="O256"/>
  <c r="N256"/>
  <c r="M256"/>
  <c r="L256"/>
  <c r="K256"/>
  <c r="J256"/>
  <c r="I256"/>
  <c r="H256"/>
  <c r="G256"/>
  <c r="F256"/>
  <c r="E256"/>
  <c r="AI255"/>
  <c r="AH255"/>
  <c r="AG255"/>
  <c r="AF255"/>
  <c r="AE255"/>
  <c r="AD255"/>
  <c r="AC255"/>
  <c r="AB255"/>
  <c r="AA255"/>
  <c r="Z255"/>
  <c r="Y255"/>
  <c r="X255"/>
  <c r="W255"/>
  <c r="V255"/>
  <c r="U255"/>
  <c r="T255"/>
  <c r="S255"/>
  <c r="R255"/>
  <c r="Q255"/>
  <c r="P255"/>
  <c r="O255"/>
  <c r="N255"/>
  <c r="M255"/>
  <c r="L255"/>
  <c r="K255"/>
  <c r="J255"/>
  <c r="I255"/>
  <c r="H255"/>
  <c r="G255"/>
  <c r="F255"/>
  <c r="E255"/>
  <c r="AI254"/>
  <c r="AH254"/>
  <c r="AG254"/>
  <c r="AF254"/>
  <c r="AE254"/>
  <c r="AD254"/>
  <c r="AC254"/>
  <c r="AB254"/>
  <c r="AA254"/>
  <c r="Z254"/>
  <c r="Y254"/>
  <c r="X254"/>
  <c r="W254"/>
  <c r="V254"/>
  <c r="U254"/>
  <c r="T254"/>
  <c r="S254"/>
  <c r="R254"/>
  <c r="Q254"/>
  <c r="P254"/>
  <c r="O254"/>
  <c r="N254"/>
  <c r="M254"/>
  <c r="L254"/>
  <c r="K254"/>
  <c r="J254"/>
  <c r="I254"/>
  <c r="H254"/>
  <c r="G254"/>
  <c r="F254"/>
  <c r="E254"/>
  <c r="AI253"/>
  <c r="AH253"/>
  <c r="AG253"/>
  <c r="AF253"/>
  <c r="AE253"/>
  <c r="AD253"/>
  <c r="AC253"/>
  <c r="AB253"/>
  <c r="AA253"/>
  <c r="Z253"/>
  <c r="Y253"/>
  <c r="X253"/>
  <c r="W253"/>
  <c r="V253"/>
  <c r="U253"/>
  <c r="T253"/>
  <c r="S253"/>
  <c r="R253"/>
  <c r="Q253"/>
  <c r="P253"/>
  <c r="O253"/>
  <c r="N253"/>
  <c r="M253"/>
  <c r="L253"/>
  <c r="K253"/>
  <c r="J253"/>
  <c r="I253"/>
  <c r="H253"/>
  <c r="G253"/>
  <c r="F253"/>
  <c r="E253"/>
  <c r="AI252"/>
  <c r="AH252"/>
  <c r="AG252"/>
  <c r="AF252"/>
  <c r="AE252"/>
  <c r="AD252"/>
  <c r="AC252"/>
  <c r="AB252"/>
  <c r="AA252"/>
  <c r="Z252"/>
  <c r="Y252"/>
  <c r="X252"/>
  <c r="W252"/>
  <c r="V252"/>
  <c r="U252"/>
  <c r="T252"/>
  <c r="S252"/>
  <c r="R252"/>
  <c r="Q252"/>
  <c r="P252"/>
  <c r="O252"/>
  <c r="N252"/>
  <c r="M252"/>
  <c r="L252"/>
  <c r="K252"/>
  <c r="J252"/>
  <c r="I252"/>
  <c r="H252"/>
  <c r="G252"/>
  <c r="F252"/>
  <c r="E252"/>
  <c r="AI251"/>
  <c r="AH251"/>
  <c r="AG251"/>
  <c r="AF251"/>
  <c r="AE251"/>
  <c r="AD251"/>
  <c r="AC251"/>
  <c r="AB251"/>
  <c r="AA251"/>
  <c r="Z251"/>
  <c r="Y251"/>
  <c r="X251"/>
  <c r="W251"/>
  <c r="V251"/>
  <c r="U251"/>
  <c r="T251"/>
  <c r="S251"/>
  <c r="R251"/>
  <c r="Q251"/>
  <c r="P251"/>
  <c r="O251"/>
  <c r="N251"/>
  <c r="M251"/>
  <c r="L251"/>
  <c r="K251"/>
  <c r="J251"/>
  <c r="I251"/>
  <c r="H251"/>
  <c r="G251"/>
  <c r="F251"/>
  <c r="E251"/>
  <c r="AK247"/>
  <c r="AJ247"/>
  <c r="AK244"/>
  <c r="AJ244"/>
  <c r="C245" s="1"/>
  <c r="C242"/>
  <c r="AK241"/>
  <c r="AJ241"/>
  <c r="C239"/>
  <c r="AK238"/>
  <c r="AJ238"/>
  <c r="AK235"/>
  <c r="AJ235"/>
  <c r="AK232"/>
  <c r="AJ232"/>
  <c r="C233" s="1"/>
  <c r="C230"/>
  <c r="AK229"/>
  <c r="AJ229"/>
  <c r="C227"/>
  <c r="AK226"/>
  <c r="AJ226"/>
  <c r="AK223"/>
  <c r="AJ223"/>
  <c r="C224" s="1"/>
  <c r="C221"/>
  <c r="AK220"/>
  <c r="AJ220"/>
  <c r="C218"/>
  <c r="AK217"/>
  <c r="AJ261" s="1"/>
  <c r="AJ217"/>
  <c r="AH210"/>
  <c r="AG210"/>
  <c r="AC210"/>
  <c r="Y210"/>
  <c r="U210"/>
  <c r="R210"/>
  <c r="Q210"/>
  <c r="M210"/>
  <c r="I210"/>
  <c r="E210"/>
  <c r="AI209"/>
  <c r="AI210" s="1"/>
  <c r="AH209"/>
  <c r="AG209"/>
  <c r="AF209"/>
  <c r="AF210" s="1"/>
  <c r="AE209"/>
  <c r="AE210" s="1"/>
  <c r="AD209"/>
  <c r="AD210" s="1"/>
  <c r="AC209"/>
  <c r="AB209"/>
  <c r="AB210" s="1"/>
  <c r="AA209"/>
  <c r="AA210" s="1"/>
  <c r="Z209"/>
  <c r="Z210" s="1"/>
  <c r="Y209"/>
  <c r="X209"/>
  <c r="X210" s="1"/>
  <c r="W209"/>
  <c r="W210" s="1"/>
  <c r="V209"/>
  <c r="V210" s="1"/>
  <c r="U209"/>
  <c r="T209"/>
  <c r="T210" s="1"/>
  <c r="S209"/>
  <c r="S210" s="1"/>
  <c r="R209"/>
  <c r="Q209"/>
  <c r="P209"/>
  <c r="P210" s="1"/>
  <c r="O209"/>
  <c r="O210" s="1"/>
  <c r="N209"/>
  <c r="N210" s="1"/>
  <c r="M209"/>
  <c r="L209"/>
  <c r="L210" s="1"/>
  <c r="K209"/>
  <c r="K210" s="1"/>
  <c r="J209"/>
  <c r="J210" s="1"/>
  <c r="I209"/>
  <c r="H209"/>
  <c r="H210" s="1"/>
  <c r="G209"/>
  <c r="G210" s="1"/>
  <c r="F209"/>
  <c r="F210" s="1"/>
  <c r="E209"/>
  <c r="AJ208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C201"/>
  <c r="AK200"/>
  <c r="AJ200"/>
  <c r="C198"/>
  <c r="AK197"/>
  <c r="AJ197"/>
  <c r="AK194"/>
  <c r="AJ194"/>
  <c r="C195" s="1"/>
  <c r="AK191"/>
  <c r="AJ191"/>
  <c r="AH184"/>
  <c r="AG184"/>
  <c r="AF184"/>
  <c r="AD184"/>
  <c r="AC184"/>
  <c r="AB184"/>
  <c r="Y184"/>
  <c r="X184"/>
  <c r="T184"/>
  <c r="R184"/>
  <c r="Q184"/>
  <c r="P184"/>
  <c r="N184"/>
  <c r="M184"/>
  <c r="L184"/>
  <c r="I184"/>
  <c r="H184"/>
  <c r="C184"/>
  <c r="AI183"/>
  <c r="AI184" s="1"/>
  <c r="AH183"/>
  <c r="AG183"/>
  <c r="AF183"/>
  <c r="AE183"/>
  <c r="AE184" s="1"/>
  <c r="AD183"/>
  <c r="AC183"/>
  <c r="AB183"/>
  <c r="AA183"/>
  <c r="AA184" s="1"/>
  <c r="Z183"/>
  <c r="Z184" s="1"/>
  <c r="Y183"/>
  <c r="X183"/>
  <c r="W183"/>
  <c r="W184" s="1"/>
  <c r="V183"/>
  <c r="V184" s="1"/>
  <c r="U183"/>
  <c r="U184" s="1"/>
  <c r="T183"/>
  <c r="S183"/>
  <c r="S184" s="1"/>
  <c r="R183"/>
  <c r="Q183"/>
  <c r="P183"/>
  <c r="O183"/>
  <c r="O184" s="1"/>
  <c r="N183"/>
  <c r="M183"/>
  <c r="L183"/>
  <c r="K183"/>
  <c r="K184" s="1"/>
  <c r="J183"/>
  <c r="J184" s="1"/>
  <c r="I183"/>
  <c r="H183"/>
  <c r="G183"/>
  <c r="G184" s="1"/>
  <c r="F183"/>
  <c r="E183"/>
  <c r="E184" s="1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C177"/>
  <c r="AK176"/>
  <c r="AJ176"/>
  <c r="C174"/>
  <c r="AK173"/>
  <c r="AJ173"/>
  <c r="AK170"/>
  <c r="AJ170"/>
  <c r="C171" s="1"/>
  <c r="C168"/>
  <c r="AK167"/>
  <c r="AJ167"/>
  <c r="C165"/>
  <c r="AK164"/>
  <c r="AJ164"/>
  <c r="AK161"/>
  <c r="AJ184" s="1"/>
  <c r="AJ161"/>
  <c r="C162" s="1"/>
  <c r="AK158"/>
  <c r="AJ158"/>
  <c r="C156"/>
  <c r="AK155"/>
  <c r="AJ155"/>
  <c r="C183" s="1"/>
  <c r="AD148"/>
  <c r="AC148"/>
  <c r="AB148"/>
  <c r="Y148"/>
  <c r="X148"/>
  <c r="T148"/>
  <c r="N148"/>
  <c r="M148"/>
  <c r="L148"/>
  <c r="J148"/>
  <c r="I148"/>
  <c r="H148"/>
  <c r="F148"/>
  <c r="E148"/>
  <c r="AI147"/>
  <c r="AI148" s="1"/>
  <c r="AH147"/>
  <c r="AH148" s="1"/>
  <c r="AG147"/>
  <c r="AG148" s="1"/>
  <c r="AF147"/>
  <c r="AF148" s="1"/>
  <c r="AE147"/>
  <c r="AE148" s="1"/>
  <c r="AD147"/>
  <c r="AC147"/>
  <c r="AB147"/>
  <c r="AA147"/>
  <c r="AA148" s="1"/>
  <c r="Z147"/>
  <c r="Z148" s="1"/>
  <c r="Y147"/>
  <c r="X147"/>
  <c r="W147"/>
  <c r="W148" s="1"/>
  <c r="V147"/>
  <c r="V148" s="1"/>
  <c r="U147"/>
  <c r="U148" s="1"/>
  <c r="T147"/>
  <c r="S147"/>
  <c r="S148" s="1"/>
  <c r="R147"/>
  <c r="R148" s="1"/>
  <c r="Q147"/>
  <c r="Q148" s="1"/>
  <c r="P147"/>
  <c r="P148" s="1"/>
  <c r="O147"/>
  <c r="O148" s="1"/>
  <c r="N147"/>
  <c r="M147"/>
  <c r="L147"/>
  <c r="K147"/>
  <c r="K148" s="1"/>
  <c r="J147"/>
  <c r="I147"/>
  <c r="H147"/>
  <c r="G147"/>
  <c r="G148" s="1"/>
  <c r="F147"/>
  <c r="AJ147" s="1"/>
  <c r="E147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C140"/>
  <c r="AK139"/>
  <c r="AJ139"/>
  <c r="C137"/>
  <c r="AK136"/>
  <c r="AJ136"/>
  <c r="AK133"/>
  <c r="AJ133"/>
  <c r="C134" s="1"/>
  <c r="AK130"/>
  <c r="AJ130"/>
  <c r="C131" s="1"/>
  <c r="C128"/>
  <c r="AK127"/>
  <c r="AJ127"/>
  <c r="C125"/>
  <c r="AK124"/>
  <c r="AJ124"/>
  <c r="AK121"/>
  <c r="C148" s="1"/>
  <c r="AJ121"/>
  <c r="C122" s="1"/>
  <c r="AK118"/>
  <c r="AJ118"/>
  <c r="C147" s="1"/>
  <c r="AH111"/>
  <c r="AC111"/>
  <c r="AB111"/>
  <c r="Z111"/>
  <c r="Y111"/>
  <c r="X111"/>
  <c r="V111"/>
  <c r="U111"/>
  <c r="T111"/>
  <c r="R111"/>
  <c r="Q111"/>
  <c r="P111"/>
  <c r="N111"/>
  <c r="M111"/>
  <c r="L111"/>
  <c r="J111"/>
  <c r="I111"/>
  <c r="H111"/>
  <c r="F111"/>
  <c r="E111"/>
  <c r="AI110"/>
  <c r="AI111" s="1"/>
  <c r="AH110"/>
  <c r="AC110"/>
  <c r="AB110"/>
  <c r="AA110"/>
  <c r="AA111" s="1"/>
  <c r="Z110"/>
  <c r="Y110"/>
  <c r="X110"/>
  <c r="W110"/>
  <c r="W111" s="1"/>
  <c r="V110"/>
  <c r="U110"/>
  <c r="T110"/>
  <c r="S110"/>
  <c r="S111" s="1"/>
  <c r="R110"/>
  <c r="Q110"/>
  <c r="P110"/>
  <c r="O110"/>
  <c r="O111" s="1"/>
  <c r="N110"/>
  <c r="M110"/>
  <c r="L110"/>
  <c r="K110"/>
  <c r="K111" s="1"/>
  <c r="J110"/>
  <c r="I110"/>
  <c r="H110"/>
  <c r="G110"/>
  <c r="G111" s="1"/>
  <c r="F110"/>
  <c r="AJ110" s="1"/>
  <c r="E110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C103"/>
  <c r="AK102"/>
  <c r="AJ102"/>
  <c r="C100"/>
  <c r="AK99"/>
  <c r="AJ99"/>
  <c r="AK96"/>
  <c r="AE110" s="1"/>
  <c r="AE111" s="1"/>
  <c r="AJ96"/>
  <c r="C97" s="1"/>
  <c r="AK92"/>
  <c r="AJ92"/>
  <c r="AD110" s="1"/>
  <c r="AD111" s="1"/>
  <c r="C90"/>
  <c r="AK89"/>
  <c r="AJ89"/>
  <c r="C87"/>
  <c r="AK86"/>
  <c r="C111" s="1"/>
  <c r="AJ86"/>
  <c r="AF110" s="1"/>
  <c r="AF111" s="1"/>
  <c r="AI80"/>
  <c r="AH80"/>
  <c r="AF80"/>
  <c r="AE80"/>
  <c r="AD80"/>
  <c r="AB80"/>
  <c r="AA80"/>
  <c r="Z80"/>
  <c r="X80"/>
  <c r="T80"/>
  <c r="O80"/>
  <c r="N80"/>
  <c r="L80"/>
  <c r="K80"/>
  <c r="J80"/>
  <c r="H80"/>
  <c r="G80"/>
  <c r="F80"/>
  <c r="AI79"/>
  <c r="AH79"/>
  <c r="AG79"/>
  <c r="AG80" s="1"/>
  <c r="AF79"/>
  <c r="AE79"/>
  <c r="AD79"/>
  <c r="AC79"/>
  <c r="AC80" s="1"/>
  <c r="AB79"/>
  <c r="AA79"/>
  <c r="Z79"/>
  <c r="Y79"/>
  <c r="Y80" s="1"/>
  <c r="X79"/>
  <c r="U79"/>
  <c r="U80" s="1"/>
  <c r="T79"/>
  <c r="Q79"/>
  <c r="Q80" s="1"/>
  <c r="O79"/>
  <c r="N79"/>
  <c r="M79"/>
  <c r="M80" s="1"/>
  <c r="L79"/>
  <c r="K79"/>
  <c r="J79"/>
  <c r="I79"/>
  <c r="I80" s="1"/>
  <c r="H79"/>
  <c r="G79"/>
  <c r="F79"/>
  <c r="E79"/>
  <c r="E80" s="1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C70"/>
  <c r="AK69"/>
  <c r="AJ69"/>
  <c r="C67"/>
  <c r="AK66"/>
  <c r="AJ66"/>
  <c r="AK63"/>
  <c r="AJ63"/>
  <c r="C64" s="1"/>
  <c r="AK60"/>
  <c r="AJ60"/>
  <c r="C61" s="1"/>
  <c r="C58"/>
  <c r="AK57"/>
  <c r="AJ57"/>
  <c r="C55"/>
  <c r="AK54"/>
  <c r="AJ54"/>
  <c r="AK51"/>
  <c r="C80" s="1"/>
  <c r="AJ51"/>
  <c r="V79" s="1"/>
  <c r="V80" s="1"/>
  <c r="AI44"/>
  <c r="AH44"/>
  <c r="AG44"/>
  <c r="AE44"/>
  <c r="AD44"/>
  <c r="AC44"/>
  <c r="AA44"/>
  <c r="Z44"/>
  <c r="Y44"/>
  <c r="W44"/>
  <c r="V44"/>
  <c r="U44"/>
  <c r="S44"/>
  <c r="R44"/>
  <c r="Q44"/>
  <c r="O44"/>
  <c r="N44"/>
  <c r="M44"/>
  <c r="K44"/>
  <c r="J44"/>
  <c r="I44"/>
  <c r="G44"/>
  <c r="F44"/>
  <c r="E44"/>
  <c r="AJ43"/>
  <c r="AI43"/>
  <c r="AH43"/>
  <c r="AG43"/>
  <c r="AF43"/>
  <c r="AF44" s="1"/>
  <c r="AE43"/>
  <c r="AD43"/>
  <c r="AC43"/>
  <c r="AB43"/>
  <c r="AB44" s="1"/>
  <c r="AA43"/>
  <c r="Z43"/>
  <c r="Y43"/>
  <c r="X43"/>
  <c r="X44" s="1"/>
  <c r="W43"/>
  <c r="V43"/>
  <c r="U43"/>
  <c r="T43"/>
  <c r="T44" s="1"/>
  <c r="S43"/>
  <c r="R43"/>
  <c r="Q43"/>
  <c r="P43"/>
  <c r="P44" s="1"/>
  <c r="O43"/>
  <c r="N43"/>
  <c r="M43"/>
  <c r="L43"/>
  <c r="L44" s="1"/>
  <c r="K43"/>
  <c r="J43"/>
  <c r="I43"/>
  <c r="H43"/>
  <c r="H44" s="1"/>
  <c r="G43"/>
  <c r="F43"/>
  <c r="E43"/>
  <c r="C43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AK36"/>
  <c r="AJ36"/>
  <c r="C37" s="1"/>
  <c r="AK33"/>
  <c r="AJ33"/>
  <c r="AJ44" s="1"/>
  <c r="AK27"/>
  <c r="AJ27"/>
  <c r="AK24"/>
  <c r="AJ24"/>
  <c r="AK21"/>
  <c r="AJ21"/>
  <c r="AK18"/>
  <c r="AJ18"/>
  <c r="AK15"/>
  <c r="AJ15"/>
  <c r="AK12"/>
  <c r="AJ12"/>
  <c r="AI636" s="1"/>
  <c r="AK9"/>
  <c r="AJ9"/>
  <c r="AK6"/>
  <c r="C210" s="1"/>
  <c r="AJ6"/>
  <c r="C149" l="1"/>
  <c r="AJ170" i="2"/>
  <c r="F171"/>
  <c r="AJ80" i="1"/>
  <c r="AJ295"/>
  <c r="Q85" i="2"/>
  <c r="AG87"/>
  <c r="AG88" s="1"/>
  <c r="AI670" i="1"/>
  <c r="AI633"/>
  <c r="AI634"/>
  <c r="AI630"/>
  <c r="F84" i="2"/>
  <c r="F83"/>
  <c r="F87"/>
  <c r="F88" s="1"/>
  <c r="F85"/>
  <c r="F81"/>
  <c r="J84"/>
  <c r="J83"/>
  <c r="J87"/>
  <c r="J88" s="1"/>
  <c r="J85"/>
  <c r="J81"/>
  <c r="N84"/>
  <c r="N83"/>
  <c r="N87"/>
  <c r="N88" s="1"/>
  <c r="N85"/>
  <c r="N81"/>
  <c r="R84"/>
  <c r="R83"/>
  <c r="R87"/>
  <c r="R88" s="1"/>
  <c r="R85"/>
  <c r="R81"/>
  <c r="V84"/>
  <c r="V83"/>
  <c r="V87"/>
  <c r="V88" s="1"/>
  <c r="V85"/>
  <c r="V81"/>
  <c r="Z84"/>
  <c r="Z83"/>
  <c r="Z87"/>
  <c r="Z88" s="1"/>
  <c r="Z85"/>
  <c r="Z81"/>
  <c r="AD84"/>
  <c r="AD83"/>
  <c r="AD87"/>
  <c r="AD88" s="1"/>
  <c r="AD85"/>
  <c r="AD81"/>
  <c r="AH84"/>
  <c r="AH83"/>
  <c r="AH87"/>
  <c r="AH88" s="1"/>
  <c r="AH85"/>
  <c r="AH81"/>
  <c r="C260" i="1"/>
  <c r="AJ330"/>
  <c r="AG85" i="2"/>
  <c r="P79" i="1"/>
  <c r="P80" s="1"/>
  <c r="AJ79"/>
  <c r="AJ329"/>
  <c r="C357"/>
  <c r="AL389"/>
  <c r="AL392" s="1"/>
  <c r="C494"/>
  <c r="AJ494"/>
  <c r="AJ582"/>
  <c r="AJ561"/>
  <c r="I81" i="2"/>
  <c r="Y81"/>
  <c r="J82"/>
  <c r="Z82"/>
  <c r="L84"/>
  <c r="AB84"/>
  <c r="M85"/>
  <c r="AC85"/>
  <c r="AJ128"/>
  <c r="C171"/>
  <c r="C172" s="1"/>
  <c r="C228"/>
  <c r="AJ228"/>
  <c r="AJ404" i="1"/>
  <c r="C377"/>
  <c r="AJ639"/>
  <c r="C605"/>
  <c r="C445"/>
  <c r="C447" s="1"/>
  <c r="C413"/>
  <c r="F579"/>
  <c r="AJ578"/>
  <c r="AJ673"/>
  <c r="C672"/>
  <c r="C674" s="1"/>
  <c r="C656"/>
  <c r="AJ127" i="2"/>
  <c r="F128"/>
  <c r="C330" i="1"/>
  <c r="AJ403"/>
  <c r="C495"/>
  <c r="AJ495"/>
  <c r="C236"/>
  <c r="C294"/>
  <c r="C329"/>
  <c r="C331" s="1"/>
  <c r="C370"/>
  <c r="C383"/>
  <c r="AQ456"/>
  <c r="C509"/>
  <c r="AJ581"/>
  <c r="AI631"/>
  <c r="G639"/>
  <c r="C34"/>
  <c r="S79"/>
  <c r="S80" s="1"/>
  <c r="W79"/>
  <c r="W80" s="1"/>
  <c r="C93"/>
  <c r="AG110"/>
  <c r="AG111" s="1"/>
  <c r="AJ111"/>
  <c r="C119"/>
  <c r="AJ183"/>
  <c r="F184"/>
  <c r="C248"/>
  <c r="AJ294"/>
  <c r="F295"/>
  <c r="C369"/>
  <c r="C371" s="1"/>
  <c r="AQ495"/>
  <c r="AQ497" s="1"/>
  <c r="C463"/>
  <c r="AQ468"/>
  <c r="C521"/>
  <c r="AI632"/>
  <c r="C254" i="2"/>
  <c r="E83"/>
  <c r="I83"/>
  <c r="M83"/>
  <c r="Q83"/>
  <c r="U83"/>
  <c r="Y83"/>
  <c r="AC83"/>
  <c r="AG83"/>
  <c r="C72"/>
  <c r="E81"/>
  <c r="U81"/>
  <c r="F82"/>
  <c r="V82"/>
  <c r="H84"/>
  <c r="X84"/>
  <c r="Y85"/>
  <c r="C127"/>
  <c r="C227"/>
  <c r="C45" i="5"/>
  <c r="E570" i="1"/>
  <c r="AJ569"/>
  <c r="C253" i="2"/>
  <c r="C7"/>
  <c r="AJ87"/>
  <c r="E88"/>
  <c r="C276"/>
  <c r="C277" s="1"/>
  <c r="C263"/>
  <c r="AJ148" i="1"/>
  <c r="C295"/>
  <c r="C79"/>
  <c r="C81" s="1"/>
  <c r="AJ445"/>
  <c r="C596"/>
  <c r="C7"/>
  <c r="C44"/>
  <c r="C45" s="1"/>
  <c r="C52"/>
  <c r="R79"/>
  <c r="R80" s="1"/>
  <c r="C110"/>
  <c r="C112" s="1"/>
  <c r="C159"/>
  <c r="C192"/>
  <c r="C209"/>
  <c r="AJ209"/>
  <c r="C261"/>
  <c r="C275"/>
  <c r="C310"/>
  <c r="AJ369"/>
  <c r="F370"/>
  <c r="C389"/>
  <c r="AN389"/>
  <c r="C404" s="1"/>
  <c r="C425"/>
  <c r="AJ446"/>
  <c r="BX495"/>
  <c r="BX496"/>
  <c r="C560"/>
  <c r="C562" s="1"/>
  <c r="AI635"/>
  <c r="C638"/>
  <c r="C640" s="1"/>
  <c r="AI669"/>
  <c r="E673"/>
  <c r="AJ46" i="2"/>
  <c r="H82"/>
  <c r="L82"/>
  <c r="P82"/>
  <c r="T82"/>
  <c r="X82"/>
  <c r="AB82"/>
  <c r="AF82"/>
  <c r="R82"/>
  <c r="AH82"/>
  <c r="T84"/>
  <c r="U85"/>
  <c r="C88"/>
  <c r="C89" s="1"/>
  <c r="P79" i="5"/>
  <c r="P80" s="1"/>
  <c r="C79"/>
  <c r="C81" s="1"/>
  <c r="C43" i="6"/>
  <c r="C235"/>
  <c r="W79"/>
  <c r="W80" s="1"/>
  <c r="S79"/>
  <c r="S80" s="1"/>
  <c r="V79" i="7"/>
  <c r="R79"/>
  <c r="G148"/>
  <c r="AJ147"/>
  <c r="AJ44" i="10"/>
  <c r="C34"/>
  <c r="C106" i="11"/>
  <c r="C81"/>
  <c r="C43" i="12"/>
  <c r="C45" s="1"/>
  <c r="C7"/>
  <c r="C209"/>
  <c r="AJ80"/>
  <c r="V79"/>
  <c r="V80" s="1"/>
  <c r="R79"/>
  <c r="R80" s="1"/>
  <c r="C52"/>
  <c r="P79"/>
  <c r="P80" s="1"/>
  <c r="C79"/>
  <c r="C46" i="2"/>
  <c r="C47" s="1"/>
  <c r="C56"/>
  <c r="G82"/>
  <c r="K82"/>
  <c r="O82"/>
  <c r="S82"/>
  <c r="W82"/>
  <c r="AA82"/>
  <c r="AE82"/>
  <c r="AI82"/>
  <c r="H83"/>
  <c r="L83"/>
  <c r="P83"/>
  <c r="T83"/>
  <c r="X83"/>
  <c r="AB83"/>
  <c r="AF83"/>
  <c r="E84"/>
  <c r="I84"/>
  <c r="M84"/>
  <c r="Q84"/>
  <c r="U84"/>
  <c r="Y84"/>
  <c r="AC84"/>
  <c r="AG84"/>
  <c r="C75" i="3"/>
  <c r="C77" s="1"/>
  <c r="AJ75"/>
  <c r="AJ119"/>
  <c r="R82" i="4"/>
  <c r="R83" s="1"/>
  <c r="V82"/>
  <c r="V83" s="1"/>
  <c r="C117"/>
  <c r="C119" s="1"/>
  <c r="AF117"/>
  <c r="AF118" s="1"/>
  <c r="AJ117"/>
  <c r="C161"/>
  <c r="C163" s="1"/>
  <c r="AJ161"/>
  <c r="AJ197"/>
  <c r="AJ79" i="5"/>
  <c r="R79"/>
  <c r="R80" s="1"/>
  <c r="V79"/>
  <c r="V80" s="1"/>
  <c r="C117"/>
  <c r="C119" s="1"/>
  <c r="AJ117"/>
  <c r="F197"/>
  <c r="C223"/>
  <c r="C44" i="6"/>
  <c r="AJ118"/>
  <c r="AJ43" i="7"/>
  <c r="AE110"/>
  <c r="AE111" s="1"/>
  <c r="C111"/>
  <c r="AJ111"/>
  <c r="W79" i="8"/>
  <c r="W80" s="1"/>
  <c r="AJ111"/>
  <c r="AD110" i="7"/>
  <c r="AF110"/>
  <c r="AF111" s="1"/>
  <c r="C110"/>
  <c r="C112" s="1"/>
  <c r="AD110" i="8"/>
  <c r="AD111" s="1"/>
  <c r="C87"/>
  <c r="AF110"/>
  <c r="AF111" s="1"/>
  <c r="C110"/>
  <c r="V79" i="9"/>
  <c r="V80" s="1"/>
  <c r="R79"/>
  <c r="R80" s="1"/>
  <c r="C55"/>
  <c r="C93" i="12"/>
  <c r="C110"/>
  <c r="C192" i="13"/>
  <c r="AJ209"/>
  <c r="C32" i="3"/>
  <c r="C43" i="4"/>
  <c r="C45" s="1"/>
  <c r="AJ43"/>
  <c r="C83"/>
  <c r="AJ83"/>
  <c r="C91"/>
  <c r="AE117"/>
  <c r="AE118" s="1"/>
  <c r="C34" i="5"/>
  <c r="E44"/>
  <c r="E80"/>
  <c r="C92"/>
  <c r="C155"/>
  <c r="C156" s="1"/>
  <c r="AJ155"/>
  <c r="C163"/>
  <c r="C169"/>
  <c r="C222"/>
  <c r="AJ222"/>
  <c r="C34" i="6"/>
  <c r="C55"/>
  <c r="R79"/>
  <c r="R80" s="1"/>
  <c r="C103"/>
  <c r="C205"/>
  <c r="C193"/>
  <c r="C215"/>
  <c r="C252"/>
  <c r="C282"/>
  <c r="C284" s="1"/>
  <c r="AJ282"/>
  <c r="C34" i="7"/>
  <c r="C58"/>
  <c r="I192"/>
  <c r="I193" s="1"/>
  <c r="M192"/>
  <c r="M193" s="1"/>
  <c r="Q192"/>
  <c r="Q193" s="1"/>
  <c r="U192"/>
  <c r="U193" s="1"/>
  <c r="Y192"/>
  <c r="Y193" s="1"/>
  <c r="AC192"/>
  <c r="AC193" s="1"/>
  <c r="AG192"/>
  <c r="AG193" s="1"/>
  <c r="C140"/>
  <c r="C193"/>
  <c r="P79" i="8"/>
  <c r="P80" s="1"/>
  <c r="C58"/>
  <c r="AJ148"/>
  <c r="C165"/>
  <c r="AJ111" i="12"/>
  <c r="AJ147"/>
  <c r="C44" i="7"/>
  <c r="C45" s="1"/>
  <c r="C7"/>
  <c r="E80"/>
  <c r="E192" s="1"/>
  <c r="E193" s="1"/>
  <c r="AD110" i="9"/>
  <c r="AD111" s="1"/>
  <c r="AF110"/>
  <c r="AF111" s="1"/>
  <c r="C110"/>
  <c r="AJ111"/>
  <c r="C87"/>
  <c r="E82" i="2"/>
  <c r="I82"/>
  <c r="M82"/>
  <c r="Q82"/>
  <c r="U82"/>
  <c r="Y82"/>
  <c r="AC82"/>
  <c r="AG82"/>
  <c r="G84"/>
  <c r="K84"/>
  <c r="O84"/>
  <c r="S84"/>
  <c r="W84"/>
  <c r="AA84"/>
  <c r="AE84"/>
  <c r="AI84"/>
  <c r="H85"/>
  <c r="L85"/>
  <c r="P85"/>
  <c r="T85"/>
  <c r="X85"/>
  <c r="AB85"/>
  <c r="AF85"/>
  <c r="C128"/>
  <c r="C137"/>
  <c r="AJ171"/>
  <c r="C179"/>
  <c r="AJ227"/>
  <c r="C236"/>
  <c r="AJ276"/>
  <c r="C82" i="4"/>
  <c r="C84" s="1"/>
  <c r="AJ82"/>
  <c r="C95"/>
  <c r="C7" i="5"/>
  <c r="C52"/>
  <c r="AJ80"/>
  <c r="C88"/>
  <c r="AJ154"/>
  <c r="C166"/>
  <c r="C7" i="6"/>
  <c r="C52"/>
  <c r="V79"/>
  <c r="V80" s="1"/>
  <c r="C100"/>
  <c r="H235"/>
  <c r="H236" s="1"/>
  <c r="L235"/>
  <c r="L236" s="1"/>
  <c r="P235"/>
  <c r="P236" s="1"/>
  <c r="T235"/>
  <c r="T236" s="1"/>
  <c r="X235"/>
  <c r="X236" s="1"/>
  <c r="AB235"/>
  <c r="AB236" s="1"/>
  <c r="AF235"/>
  <c r="AF236" s="1"/>
  <c r="AJ121"/>
  <c r="C206"/>
  <c r="C248"/>
  <c r="P79" i="7"/>
  <c r="P80" s="1"/>
  <c r="C55"/>
  <c r="S79"/>
  <c r="S80" s="1"/>
  <c r="AJ80"/>
  <c r="AJ193"/>
  <c r="C201"/>
  <c r="C219"/>
  <c r="C220" s="1"/>
  <c r="AG110" i="8"/>
  <c r="AG111" s="1"/>
  <c r="G111" i="7"/>
  <c r="AJ110"/>
  <c r="C55" i="8"/>
  <c r="V79"/>
  <c r="V80" s="1"/>
  <c r="R79"/>
  <c r="R80" s="1"/>
  <c r="C43" i="9"/>
  <c r="C209"/>
  <c r="C111"/>
  <c r="AE110"/>
  <c r="AE111" s="1"/>
  <c r="AG110"/>
  <c r="AG111" s="1"/>
  <c r="C147" i="10"/>
  <c r="C149" s="1"/>
  <c r="AJ148"/>
  <c r="C119"/>
  <c r="AJ183" i="12"/>
  <c r="G184"/>
  <c r="C159" i="13"/>
  <c r="AJ184"/>
  <c r="AM386" i="1"/>
  <c r="C505"/>
  <c r="AJ562"/>
  <c r="G81" i="2"/>
  <c r="K81"/>
  <c r="O81"/>
  <c r="S81"/>
  <c r="W81"/>
  <c r="AA81"/>
  <c r="AE81"/>
  <c r="AI81"/>
  <c r="G85"/>
  <c r="K85"/>
  <c r="O85"/>
  <c r="S85"/>
  <c r="W85"/>
  <c r="AA85"/>
  <c r="AE85"/>
  <c r="AI85"/>
  <c r="C85" i="3"/>
  <c r="S82" i="4"/>
  <c r="S83" s="1"/>
  <c r="AG117"/>
  <c r="AG118" s="1"/>
  <c r="C127"/>
  <c r="C170"/>
  <c r="S79" i="5"/>
  <c r="S80" s="1"/>
  <c r="C132"/>
  <c r="AJ197"/>
  <c r="E44" i="6"/>
  <c r="C80"/>
  <c r="C67"/>
  <c r="C79"/>
  <c r="C81" s="1"/>
  <c r="P79"/>
  <c r="P80" s="1"/>
  <c r="AJ122"/>
  <c r="C160"/>
  <c r="C161" s="1"/>
  <c r="AJ159"/>
  <c r="C181"/>
  <c r="C227"/>
  <c r="C267"/>
  <c r="C70" i="7"/>
  <c r="G192"/>
  <c r="G193" s="1"/>
  <c r="K192"/>
  <c r="K193" s="1"/>
  <c r="O192"/>
  <c r="O193" s="1"/>
  <c r="S192"/>
  <c r="S193" s="1"/>
  <c r="AA192"/>
  <c r="AA193" s="1"/>
  <c r="AE192"/>
  <c r="AE193" s="1"/>
  <c r="AI192"/>
  <c r="AI193" s="1"/>
  <c r="W79"/>
  <c r="W80" s="1"/>
  <c r="C147"/>
  <c r="C128"/>
  <c r="C148"/>
  <c r="AJ148"/>
  <c r="AJ79" i="8"/>
  <c r="C90"/>
  <c r="C111"/>
  <c r="C147"/>
  <c r="C149" s="1"/>
  <c r="C140"/>
  <c r="AE110" i="14"/>
  <c r="AE111" s="1"/>
  <c r="E80" i="9"/>
  <c r="C183" i="10"/>
  <c r="AJ184"/>
  <c r="C156"/>
  <c r="F68" i="11"/>
  <c r="AJ67"/>
  <c r="W79" i="12"/>
  <c r="W80" s="1"/>
  <c r="S79"/>
  <c r="S80" s="1"/>
  <c r="C7" i="13"/>
  <c r="C43"/>
  <c r="AJ44"/>
  <c r="C34"/>
  <c r="C192" i="14"/>
  <c r="AJ209"/>
  <c r="C128" i="15"/>
  <c r="AJ148"/>
  <c r="C148"/>
  <c r="AJ235" i="6"/>
  <c r="C7" i="8"/>
  <c r="C44"/>
  <c r="C45" s="1"/>
  <c r="C52"/>
  <c r="E80"/>
  <c r="AJ110"/>
  <c r="AJ147"/>
  <c r="C183"/>
  <c r="C7" i="9"/>
  <c r="C44"/>
  <c r="C52"/>
  <c r="C58"/>
  <c r="S79"/>
  <c r="S80" s="1"/>
  <c r="C80"/>
  <c r="AJ80"/>
  <c r="C90"/>
  <c r="C165"/>
  <c r="C184"/>
  <c r="AJ184"/>
  <c r="C37" i="10"/>
  <c r="C43"/>
  <c r="C64"/>
  <c r="AJ110"/>
  <c r="AE110"/>
  <c r="AE111" s="1"/>
  <c r="AJ111"/>
  <c r="C122"/>
  <c r="AJ183"/>
  <c r="C40" i="11"/>
  <c r="AJ107"/>
  <c r="C97"/>
  <c r="C67" i="12"/>
  <c r="AJ79"/>
  <c r="C111"/>
  <c r="C201"/>
  <c r="C209" i="13"/>
  <c r="C149" i="15"/>
  <c r="G111" i="9"/>
  <c r="AJ110"/>
  <c r="G184"/>
  <c r="AJ183"/>
  <c r="AF110" i="10"/>
  <c r="AF111" s="1"/>
  <c r="C110"/>
  <c r="C112" s="1"/>
  <c r="AD110"/>
  <c r="AD111" s="1"/>
  <c r="F107" i="11"/>
  <c r="AJ106"/>
  <c r="E80" i="13"/>
  <c r="C111"/>
  <c r="AE110"/>
  <c r="AE111" s="1"/>
  <c r="C80" i="8"/>
  <c r="C147" i="9"/>
  <c r="C149" s="1"/>
  <c r="C148"/>
  <c r="AJ148"/>
  <c r="C97" i="10"/>
  <c r="AJ147"/>
  <c r="C171"/>
  <c r="AJ209"/>
  <c r="C85" i="11"/>
  <c r="C55" i="12"/>
  <c r="C148"/>
  <c r="C149" s="1"/>
  <c r="AG110" i="13"/>
  <c r="AG111" s="1"/>
  <c r="G148" i="9"/>
  <c r="AJ147"/>
  <c r="C210" i="10"/>
  <c r="C44"/>
  <c r="E80"/>
  <c r="C67" i="11"/>
  <c r="C36"/>
  <c r="C192" i="12"/>
  <c r="AJ209"/>
  <c r="C97" i="13"/>
  <c r="AD110"/>
  <c r="AD111" s="1"/>
  <c r="C122"/>
  <c r="AJ148"/>
  <c r="C162" i="15"/>
  <c r="AJ184"/>
  <c r="C88" i="6"/>
  <c r="C131"/>
  <c r="C169"/>
  <c r="C79" i="7"/>
  <c r="C81" s="1"/>
  <c r="C79" i="8"/>
  <c r="C81" s="1"/>
  <c r="AJ183"/>
  <c r="F184"/>
  <c r="P79" i="9"/>
  <c r="P80" s="1"/>
  <c r="C103"/>
  <c r="C156"/>
  <c r="C177"/>
  <c r="C198"/>
  <c r="V79" i="10"/>
  <c r="V80" s="1"/>
  <c r="S79"/>
  <c r="S80" s="1"/>
  <c r="C80"/>
  <c r="C134"/>
  <c r="C159"/>
  <c r="AJ44" i="12"/>
  <c r="C80"/>
  <c r="AE110"/>
  <c r="AE111" s="1"/>
  <c r="C210"/>
  <c r="S79" i="15"/>
  <c r="S80" s="1"/>
  <c r="AF110" i="13"/>
  <c r="AF111" s="1"/>
  <c r="C110"/>
  <c r="C112" s="1"/>
  <c r="AJ79" i="14"/>
  <c r="E80"/>
  <c r="G184"/>
  <c r="AJ183"/>
  <c r="C79" i="10"/>
  <c r="C81" s="1"/>
  <c r="P79"/>
  <c r="P80" s="1"/>
  <c r="C32" i="11"/>
  <c r="C68"/>
  <c r="C77"/>
  <c r="C107"/>
  <c r="C34" i="12"/>
  <c r="E44"/>
  <c r="AD110"/>
  <c r="AD111" s="1"/>
  <c r="AF110"/>
  <c r="AF111" s="1"/>
  <c r="C119"/>
  <c r="C159"/>
  <c r="C165"/>
  <c r="C37" i="13"/>
  <c r="C79"/>
  <c r="P79"/>
  <c r="P80" s="1"/>
  <c r="AJ111"/>
  <c r="C134"/>
  <c r="C171"/>
  <c r="AJ80" i="14"/>
  <c r="C80" i="15"/>
  <c r="W79"/>
  <c r="W80" s="1"/>
  <c r="AJ111"/>
  <c r="C69" i="16"/>
  <c r="C210" i="14"/>
  <c r="C44"/>
  <c r="C45" s="1"/>
  <c r="C7"/>
  <c r="G148"/>
  <c r="AJ147"/>
  <c r="AJ184"/>
  <c r="C156"/>
  <c r="C183"/>
  <c r="C87" i="15"/>
  <c r="AF110"/>
  <c r="AF111" s="1"/>
  <c r="C110"/>
  <c r="C112" s="1"/>
  <c r="AD110"/>
  <c r="AD111" s="1"/>
  <c r="AJ184" i="12"/>
  <c r="C80" i="13"/>
  <c r="AJ80"/>
  <c r="V79" i="14"/>
  <c r="V80" s="1"/>
  <c r="C148"/>
  <c r="C209" i="15"/>
  <c r="AJ80"/>
  <c r="AJ209"/>
  <c r="C210" i="13"/>
  <c r="C44"/>
  <c r="V79"/>
  <c r="V80" s="1"/>
  <c r="R79"/>
  <c r="R80" s="1"/>
  <c r="C52"/>
  <c r="C34" i="14"/>
  <c r="AJ44"/>
  <c r="W79"/>
  <c r="W80" s="1"/>
  <c r="S79"/>
  <c r="S80" s="1"/>
  <c r="C52"/>
  <c r="G111"/>
  <c r="AJ110"/>
  <c r="AJ148"/>
  <c r="C119"/>
  <c r="C147"/>
  <c r="C149" s="1"/>
  <c r="C79" i="9"/>
  <c r="C81" s="1"/>
  <c r="C52" i="10"/>
  <c r="R79"/>
  <c r="R80" s="1"/>
  <c r="C87" i="12"/>
  <c r="C103"/>
  <c r="C140"/>
  <c r="C198"/>
  <c r="C87" i="13"/>
  <c r="F111"/>
  <c r="C147"/>
  <c r="C149" s="1"/>
  <c r="AJ147"/>
  <c r="F148"/>
  <c r="C183"/>
  <c r="AJ183"/>
  <c r="F184"/>
  <c r="C80" i="14"/>
  <c r="AJ110" i="15"/>
  <c r="AG110"/>
  <c r="AG111" s="1"/>
  <c r="R79" i="14"/>
  <c r="R80" s="1"/>
  <c r="C110"/>
  <c r="C112" s="1"/>
  <c r="AF110"/>
  <c r="AF111" s="1"/>
  <c r="C79" i="15"/>
  <c r="C81" s="1"/>
  <c r="P79"/>
  <c r="P80" s="1"/>
  <c r="AJ79"/>
  <c r="AJ68" i="16"/>
  <c r="AJ107"/>
  <c r="AJ67"/>
  <c r="C79" i="14"/>
  <c r="C81" s="1"/>
  <c r="AD110"/>
  <c r="AD111" s="1"/>
  <c r="C7" i="15"/>
  <c r="C44"/>
  <c r="C52"/>
  <c r="R79"/>
  <c r="R80" s="1"/>
  <c r="V79"/>
  <c r="V80" s="1"/>
  <c r="AJ147"/>
  <c r="AJ183"/>
  <c r="C192"/>
  <c r="AG110" i="14"/>
  <c r="AG111" s="1"/>
  <c r="C43" i="15"/>
  <c r="C45" s="1"/>
  <c r="C403" i="1" l="1"/>
  <c r="C405" s="1"/>
  <c r="AM389"/>
  <c r="R80" i="7"/>
  <c r="R192" s="1"/>
  <c r="R193" s="1"/>
  <c r="C45" i="10"/>
  <c r="C45" i="13"/>
  <c r="C149" i="7"/>
  <c r="C45" i="9"/>
  <c r="AN392" i="1"/>
  <c r="C496"/>
  <c r="AJ79" i="6"/>
  <c r="C112" i="8"/>
  <c r="C296" i="1"/>
  <c r="AJ79" i="10"/>
  <c r="AJ79" i="13"/>
  <c r="AJ79" i="9"/>
  <c r="C112" i="12"/>
  <c r="P192" i="7"/>
  <c r="P193" s="1"/>
  <c r="C262" i="1"/>
  <c r="AD111" i="7"/>
  <c r="AD192" s="1"/>
  <c r="AD193" s="1"/>
  <c r="V80"/>
  <c r="V192" s="1"/>
  <c r="V193" s="1"/>
  <c r="C81" i="13"/>
  <c r="C69" i="11"/>
  <c r="W192" i="7"/>
  <c r="W193" s="1"/>
  <c r="C112" i="9"/>
  <c r="AJ79" i="7"/>
  <c r="C81" i="12"/>
  <c r="C45" i="6"/>
  <c r="AF192" i="7"/>
  <c r="AF193" s="1"/>
  <c r="C129" i="2"/>
  <c r="AM392" i="1"/>
  <c r="AJ192" i="7" l="1"/>
  <c r="AI114" i="5"/>
  <c r="AA114"/>
  <c r="AH114"/>
  <c r="N114"/>
  <c r="G114"/>
  <c r="M114"/>
  <c r="AF114"/>
  <c r="P114"/>
  <c r="X114"/>
  <c r="H114"/>
  <c r="F114"/>
  <c r="W114"/>
  <c r="R114"/>
  <c r="E114"/>
  <c r="AE114"/>
  <c r="AC114"/>
  <c r="Y114"/>
  <c r="S114"/>
  <c r="K114"/>
  <c r="I114"/>
  <c r="J114"/>
  <c r="Q114"/>
  <c r="O114"/>
  <c r="U114"/>
  <c r="V114"/>
  <c r="AD114"/>
  <c r="Z114"/>
  <c r="L114"/>
  <c r="T114"/>
  <c r="AG114"/>
  <c r="AB114"/>
</calcChain>
</file>

<file path=xl/comments1.xml><?xml version="1.0" encoding="utf-8"?>
<comments xmlns="http://schemas.openxmlformats.org/spreadsheetml/2006/main">
  <authors>
    <author/>
  </authors>
  <commentList>
    <comment ref="H59" authorId="0">
      <text>
        <r>
          <rPr>
            <sz val="10"/>
            <rFont val="Arial"/>
            <family val="2"/>
            <charset val="1"/>
          </rPr>
          <t>Fino alle 15.00 in attesa di Piero da Cesena</t>
        </r>
      </text>
    </comment>
    <comment ref="Y70" authorId="0">
      <text>
        <r>
          <rPr>
            <sz val="10"/>
            <rFont val="Arial"/>
            <family val="2"/>
            <charset val="1"/>
          </rPr>
          <t>Supporto uscite</t>
        </r>
      </text>
    </comment>
    <comment ref="H71" authorId="0">
      <text>
        <r>
          <rPr>
            <sz val="10"/>
            <rFont val="Arial"/>
            <family val="2"/>
            <charset val="1"/>
          </rPr>
          <t>Dalle 15.00</t>
        </r>
      </text>
    </comment>
    <comment ref="H95" authorId="0">
      <text>
        <r>
          <rPr>
            <sz val="10"/>
            <rFont val="Arial"/>
            <family val="2"/>
            <charset val="1"/>
          </rPr>
          <t>Dalle 14.00</t>
        </r>
      </text>
    </comment>
    <comment ref="H107" authorId="0">
      <text>
        <r>
          <rPr>
            <sz val="10"/>
            <rFont val="Arial"/>
            <family val="2"/>
            <charset val="1"/>
          </rPr>
          <t>Fino alle 14</t>
        </r>
      </text>
    </comment>
    <comment ref="Y151" authorId="0">
      <text>
        <r>
          <rPr>
            <sz val="10"/>
            <rFont val="Arial"/>
            <family val="2"/>
            <charset val="1"/>
          </rPr>
          <t>supporto</t>
        </r>
      </text>
    </comment>
    <comment ref="U175" authorId="0">
      <text>
        <r>
          <rPr>
            <sz val="10"/>
            <rFont val="Arial"/>
            <family val="2"/>
            <charset val="1"/>
          </rPr>
          <t>cena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X43" authorId="0">
      <text>
        <r>
          <rPr>
            <sz val="10"/>
            <rFont val="Arial"/>
            <family val="2"/>
            <charset val="1"/>
          </rPr>
          <t>FINO ALLE 12.00 ? PER USCITE / ENTRATE</t>
        </r>
      </text>
    </comment>
    <comment ref="X46" authorId="0">
      <text>
        <r>
          <rPr>
            <sz val="10"/>
            <rFont val="Arial"/>
            <family val="2"/>
            <charset val="1"/>
          </rPr>
          <t>SUPPORTO USCITE/ENTRATE</t>
        </r>
      </text>
    </comment>
    <comment ref="N47" authorId="0">
      <text>
        <r>
          <rPr>
            <sz val="10"/>
            <rFont val="Arial"/>
            <family val="2"/>
            <charset val="1"/>
          </rPr>
          <t>X LUTTO</t>
        </r>
      </text>
    </comment>
    <comment ref="O47" authorId="0">
      <text>
        <r>
          <rPr>
            <sz val="10"/>
            <rFont val="Arial"/>
            <family val="2"/>
            <charset val="1"/>
          </rPr>
          <t>X LUTTO</t>
        </r>
      </text>
    </comment>
    <comment ref="P47" authorId="0">
      <text>
        <r>
          <rPr>
            <sz val="10"/>
            <rFont val="Arial"/>
            <family val="2"/>
            <charset val="1"/>
          </rPr>
          <t>X LUTTO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E62" authorId="0">
      <text>
        <r>
          <rPr>
            <sz val="10"/>
            <rFont val="Arial"/>
            <family val="2"/>
            <charset val="1"/>
          </rPr>
          <t>COMPENSARE CON pnr DEL 2 GENNAIO</t>
        </r>
      </text>
    </comment>
    <comment ref="M130" authorId="0">
      <text>
        <r>
          <rPr>
            <sz val="10"/>
            <rFont val="Arial"/>
            <family val="2"/>
            <charset val="1"/>
          </rPr>
          <t>Consegna documenti x Tammaro a Cesena</t>
        </r>
      </text>
    </comment>
    <comment ref="K138" authorId="0">
      <text>
        <r>
          <rPr>
            <sz val="10"/>
            <rFont val="Arial"/>
            <family val="2"/>
            <charset val="1"/>
          </rPr>
          <t>FINO ALLE 12.00 ? PER USCITE / ENTRATE</t>
        </r>
      </text>
    </comment>
    <comment ref="K141" authorId="0">
      <text>
        <r>
          <rPr>
            <sz val="10"/>
            <rFont val="Arial"/>
            <family val="2"/>
            <charset val="1"/>
          </rPr>
          <t>SUPPORTO USCITE/ENTRATE</t>
        </r>
      </text>
    </comment>
    <comment ref="O181" authorId="0">
      <text>
        <r>
          <rPr>
            <sz val="10"/>
            <rFont val="Arial"/>
            <family val="2"/>
            <charset val="1"/>
          </rPr>
          <t>CHIEDERE A VITO X ORE IN + DI STANISLAV</t>
        </r>
      </text>
    </comment>
    <comment ref="R211" authorId="0">
      <text>
        <r>
          <rPr>
            <sz val="10"/>
            <rFont val="Arial"/>
            <family val="2"/>
            <charset val="1"/>
          </rPr>
          <t>Dalle 14,30 alle 18.00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Q47" authorId="0">
      <text>
        <r>
          <rPr>
            <sz val="10"/>
            <rFont val="Arial"/>
            <family val="2"/>
            <charset val="1"/>
          </rPr>
          <t>Incontro a Bo di Lorena, Carmen e Giuliano con Maccaferri , Noferini e Faustini x turnazioni a Fo in vista dell’andata in pensione di Carrillo.</t>
        </r>
      </text>
    </comment>
    <comment ref="H48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Festa del Santo Patrono</t>
        </r>
      </text>
    </comment>
    <comment ref="K50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10-18</t>
        </r>
      </text>
    </comment>
    <comment ref="K56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DALLE 18</t>
        </r>
      </text>
    </comment>
    <comment ref="K59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06-10</t>
        </r>
      </text>
    </comment>
    <comment ref="J128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ATTESA COLLEGA INCSOSTITUZ DI STEFANO</t>
        </r>
      </text>
    </comment>
    <comment ref="O128" authorId="0">
      <text>
        <r>
          <rPr>
            <sz val="10"/>
            <rFont val="Arial"/>
            <family val="2"/>
            <charset val="1"/>
          </rPr>
          <t>Consegna documenti x Tammaro a Cesena</t>
        </r>
      </text>
    </comment>
    <comment ref="S160" authorId="0">
      <text>
        <r>
          <rPr>
            <sz val="10"/>
            <rFont val="Arial"/>
            <family val="2"/>
            <charset val="1"/>
          </rPr>
          <t>cena</t>
        </r>
      </text>
    </comment>
    <comment ref="R165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07,45-13,45</t>
        </r>
      </text>
    </comment>
    <comment ref="R168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13,45-22.00</t>
        </r>
      </text>
    </comment>
    <comment ref="L184" authorId="0">
      <text>
        <r>
          <rPr>
            <sz val="10"/>
            <rFont val="Arial"/>
            <family val="2"/>
            <charset val="1"/>
          </rPr>
          <t>+ tempo per riprendere lavoro letturista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J54" authorId="0">
      <text>
        <r>
          <rPr>
            <sz val="10"/>
            <rFont val="Arial"/>
            <family val="2"/>
            <charset val="1"/>
          </rPr>
          <t>Intervento in appoggio per riunione Er-Go,
09.00-13.00      su Loro richiesta.</t>
        </r>
      </text>
    </comment>
    <comment ref="G57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FINO ALLE 10.00</t>
        </r>
      </text>
    </comment>
    <comment ref="G63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DALLE 10.00</t>
        </r>
      </text>
    </comment>
    <comment ref="L85" authorId="0">
      <text>
        <r>
          <rPr>
            <sz val="10"/>
            <rFont val="Arial"/>
            <family val="2"/>
            <charset val="1"/>
          </rPr>
          <t>In sost. Di batani</t>
        </r>
      </text>
    </comment>
    <comment ref="P85" authorId="0">
      <text>
        <r>
          <rPr>
            <sz val="10"/>
            <rFont val="Arial"/>
            <family val="2"/>
            <charset val="1"/>
          </rPr>
          <t>Turno 15,00-20,00</t>
        </r>
      </text>
    </comment>
    <comment ref="X85" authorId="0">
      <text>
        <r>
          <rPr>
            <sz val="10"/>
            <rFont val="Arial"/>
            <family val="2"/>
            <charset val="1"/>
          </rPr>
          <t>Pom Permesso Legge 104</t>
        </r>
      </text>
    </comment>
    <comment ref="AA85" authorId="0">
      <text>
        <r>
          <rPr>
            <sz val="10"/>
            <rFont val="Arial"/>
            <family val="2"/>
            <charset val="1"/>
          </rPr>
          <t>Permesso Legge 104</t>
        </r>
      </text>
    </comment>
    <comment ref="AD85" authorId="0">
      <text>
        <r>
          <rPr>
            <sz val="10"/>
            <rFont val="Arial"/>
            <family val="2"/>
            <charset val="1"/>
          </rPr>
          <t>Turno 15,00-22,00</t>
        </r>
      </text>
    </comment>
    <comment ref="AE85" authorId="0">
      <text>
        <r>
          <rPr>
            <sz val="10"/>
            <rFont val="Arial"/>
            <family val="2"/>
            <charset val="1"/>
          </rPr>
          <t>Pom Permesso Legge 104</t>
        </r>
      </text>
    </comment>
    <comment ref="U89" authorId="0">
      <text>
        <r>
          <rPr>
            <sz val="10"/>
            <rFont val="Arial"/>
            <family val="2"/>
            <charset val="1"/>
          </rPr>
          <t>Permesso</t>
        </r>
      </text>
    </comment>
    <comment ref="U94" authorId="0">
      <text>
        <r>
          <rPr>
            <sz val="10"/>
            <rFont val="Arial"/>
            <family val="2"/>
            <charset val="1"/>
          </rPr>
          <t>In sostituz. di De Mitri</t>
        </r>
      </text>
    </comment>
    <comment ref="X94" authorId="0">
      <text>
        <r>
          <rPr>
            <sz val="10"/>
            <rFont val="Arial"/>
            <family val="2"/>
            <charset val="1"/>
          </rPr>
          <t xml:space="preserve">In sostit. di Bianchi </t>
        </r>
      </text>
    </comment>
    <comment ref="AA94" authorId="0">
      <text>
        <r>
          <rPr>
            <sz val="10"/>
            <rFont val="Arial"/>
            <family val="2"/>
            <charset val="1"/>
          </rPr>
          <t>In sostit. di Bianchi</t>
        </r>
      </text>
    </comment>
    <comment ref="AE94" authorId="0">
      <text>
        <r>
          <rPr>
            <sz val="10"/>
            <rFont val="Arial"/>
            <family val="2"/>
            <charset val="1"/>
          </rPr>
          <t xml:space="preserve">In sostit. di Bianchi </t>
        </r>
      </text>
    </comment>
    <comment ref="P97" authorId="0">
      <text>
        <r>
          <rPr>
            <sz val="10"/>
            <rFont val="Arial"/>
            <family val="2"/>
            <charset val="1"/>
          </rPr>
          <t>Turno 08,00-15,00</t>
        </r>
      </text>
    </comment>
    <comment ref="AD97" authorId="0">
      <text>
        <r>
          <rPr>
            <sz val="10"/>
            <rFont val="Arial"/>
            <family val="2"/>
            <charset val="1"/>
          </rPr>
          <t>Turno 08,00-15,00</t>
        </r>
      </text>
    </comment>
    <comment ref="E166" authorId="0">
      <text>
        <r>
          <rPr>
            <sz val="10"/>
            <rFont val="Arial"/>
            <family val="2"/>
            <charset val="1"/>
          </rPr>
          <t>10,30-12,15 + P</t>
        </r>
      </text>
    </comment>
    <comment ref="O167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fino alle 18.00</t>
        </r>
      </text>
    </comment>
    <comment ref="Y171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c/o Amm.ne Villa su richiesta della Benini 
08.00-16.00</t>
        </r>
      </text>
    </comment>
    <comment ref="E176" authorId="0">
      <text>
        <r>
          <rPr>
            <sz val="10"/>
            <rFont val="Arial"/>
            <family val="2"/>
            <charset val="1"/>
          </rPr>
          <t>07,45-10,30 +
12,15-16.00</t>
        </r>
      </text>
    </comment>
    <comment ref="O176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dalle 18.00</t>
        </r>
      </text>
    </comment>
    <comment ref="E181" authorId="0">
      <text>
        <r>
          <rPr>
            <sz val="10"/>
            <rFont val="Arial"/>
            <family val="2"/>
            <charset val="1"/>
          </rPr>
          <t>+ tempo per riprendere lavoro letturista</t>
        </r>
      </text>
    </comment>
    <comment ref="L183" authorId="0">
      <text>
        <r>
          <rPr>
            <sz val="10"/>
            <rFont val="Arial"/>
            <family val="2"/>
            <charset val="1"/>
          </rPr>
          <t>08-13</t>
        </r>
      </text>
    </comment>
    <comment ref="M186" authorId="0">
      <text>
        <r>
          <rPr>
            <sz val="10"/>
            <rFont val="Arial"/>
            <family val="2"/>
            <charset val="1"/>
          </rPr>
          <t>08-13</t>
        </r>
      </text>
    </comment>
    <comment ref="S196" authorId="0">
      <text>
        <r>
          <rPr>
            <sz val="10"/>
            <rFont val="Arial"/>
            <family val="2"/>
            <charset val="1"/>
          </rPr>
          <t>+ tempo per riprendere lavoro letturista</t>
        </r>
      </text>
    </comment>
    <comment ref="Z196" authorId="0">
      <text>
        <r>
          <rPr>
            <sz val="10"/>
            <rFont val="Arial"/>
            <family val="2"/>
            <charset val="1"/>
          </rPr>
          <t>+ tempo per riprendere lavoro letturista</t>
        </r>
      </text>
    </comment>
    <comment ref="Y213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claubia:
</t>
        </r>
        <r>
          <rPr>
            <sz val="9"/>
            <color rgb="FF000000"/>
            <rFont val="Tahoma"/>
            <family val="2"/>
            <charset val="1"/>
          </rPr>
          <t>14.00-17,00</t>
        </r>
      </text>
    </comment>
    <comment ref="L245" authorId="0">
      <text>
        <r>
          <rPr>
            <sz val="10"/>
            <rFont val="Arial"/>
            <family val="2"/>
            <charset val="1"/>
          </rPr>
          <t>In sost. Di batani</t>
        </r>
      </text>
    </comment>
    <comment ref="P245" authorId="0">
      <text>
        <r>
          <rPr>
            <sz val="10"/>
            <rFont val="Arial"/>
            <family val="2"/>
            <charset val="1"/>
          </rPr>
          <t>Turno 15,00-20,00</t>
        </r>
      </text>
    </comment>
    <comment ref="X245" authorId="0">
      <text>
        <r>
          <rPr>
            <sz val="10"/>
            <rFont val="Arial"/>
            <family val="2"/>
            <charset val="1"/>
          </rPr>
          <t>Pom Permesso Legge 104</t>
        </r>
      </text>
    </comment>
    <comment ref="AA245" authorId="0">
      <text>
        <r>
          <rPr>
            <sz val="10"/>
            <rFont val="Arial"/>
            <family val="2"/>
            <charset val="1"/>
          </rPr>
          <t>Permesso Legge 104</t>
        </r>
      </text>
    </comment>
    <comment ref="AD245" authorId="0">
      <text>
        <r>
          <rPr>
            <sz val="10"/>
            <rFont val="Arial"/>
            <family val="2"/>
            <charset val="1"/>
          </rPr>
          <t>Turno 15,00-22,00</t>
        </r>
      </text>
    </comment>
    <comment ref="AE245" authorId="0">
      <text>
        <r>
          <rPr>
            <sz val="10"/>
            <rFont val="Arial"/>
            <family val="2"/>
            <charset val="1"/>
          </rPr>
          <t>Pom Permesso Legge 104</t>
        </r>
      </text>
    </comment>
    <comment ref="U249" authorId="0">
      <text>
        <r>
          <rPr>
            <sz val="10"/>
            <rFont val="Arial"/>
            <family val="2"/>
            <charset val="1"/>
          </rPr>
          <t>Permesso</t>
        </r>
      </text>
    </comment>
    <comment ref="U254" authorId="0">
      <text>
        <r>
          <rPr>
            <sz val="10"/>
            <rFont val="Arial"/>
            <family val="2"/>
            <charset val="1"/>
          </rPr>
          <t>In sostituz. di De Mitri</t>
        </r>
      </text>
    </comment>
    <comment ref="X254" authorId="0">
      <text>
        <r>
          <rPr>
            <sz val="10"/>
            <rFont val="Arial"/>
            <family val="2"/>
            <charset val="1"/>
          </rPr>
          <t xml:space="preserve">In sostit. di Bianchi </t>
        </r>
      </text>
    </comment>
    <comment ref="AA254" authorId="0">
      <text>
        <r>
          <rPr>
            <sz val="10"/>
            <rFont val="Arial"/>
            <family val="2"/>
            <charset val="1"/>
          </rPr>
          <t>In sostit. di Bianchi</t>
        </r>
      </text>
    </comment>
    <comment ref="AE254" authorId="0">
      <text>
        <r>
          <rPr>
            <sz val="10"/>
            <rFont val="Arial"/>
            <family val="2"/>
            <charset val="1"/>
          </rPr>
          <t xml:space="preserve">In sostit. di Bianchi </t>
        </r>
      </text>
    </comment>
    <comment ref="P257" authorId="0">
      <text>
        <r>
          <rPr>
            <sz val="10"/>
            <rFont val="Arial"/>
            <family val="2"/>
            <charset val="1"/>
          </rPr>
          <t>Turno 08,00-15,00</t>
        </r>
      </text>
    </comment>
    <comment ref="AD257" authorId="0">
      <text>
        <r>
          <rPr>
            <sz val="10"/>
            <rFont val="Arial"/>
            <family val="2"/>
            <charset val="1"/>
          </rPr>
          <t>Turno 08,00-15,00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H155" authorId="0">
      <text>
        <r>
          <rPr>
            <sz val="10"/>
            <rFont val="Arial"/>
            <family val="2"/>
            <charset val="1"/>
          </rPr>
          <t>Dalle 13,15</t>
        </r>
      </text>
    </comment>
    <comment ref="L164" authorId="0">
      <text>
        <r>
          <rPr>
            <sz val="10"/>
            <rFont val="Arial"/>
            <family val="2"/>
            <charset val="1"/>
          </rPr>
          <t>07,45-14,00</t>
        </r>
      </text>
    </comment>
    <comment ref="M164" authorId="0">
      <text>
        <r>
          <rPr>
            <sz val="10"/>
            <rFont val="Arial"/>
            <family val="2"/>
            <charset val="1"/>
          </rPr>
          <t>07,45-14,00</t>
        </r>
      </text>
    </comment>
    <comment ref="N164" authorId="0">
      <text>
        <r>
          <rPr>
            <sz val="10"/>
            <rFont val="Arial"/>
            <family val="2"/>
            <charset val="1"/>
          </rPr>
          <t>07,45-14,00</t>
        </r>
      </text>
    </comment>
    <comment ref="O164" authorId="0">
      <text>
        <r>
          <rPr>
            <sz val="10"/>
            <rFont val="Arial"/>
            <family val="2"/>
            <charset val="1"/>
          </rPr>
          <t>07,45-14,00</t>
        </r>
      </text>
    </comment>
    <comment ref="P164" authorId="0">
      <text>
        <r>
          <rPr>
            <sz val="10"/>
            <rFont val="Arial"/>
            <family val="2"/>
            <charset val="1"/>
          </rPr>
          <t>09,00-16,00</t>
        </r>
      </text>
    </comment>
    <comment ref="P167" authorId="0">
      <text>
        <r>
          <rPr>
            <sz val="10"/>
            <rFont val="Arial"/>
            <family val="2"/>
            <charset val="1"/>
          </rPr>
          <t>09,00-16,00</t>
        </r>
      </text>
    </comment>
    <comment ref="H170" authorId="0">
      <text>
        <r>
          <rPr>
            <sz val="10"/>
            <rFont val="Arial"/>
            <family val="2"/>
            <charset val="1"/>
          </rPr>
          <t>07,45-13,15</t>
        </r>
      </text>
    </comment>
    <comment ref="H185" authorId="0">
      <text>
        <r>
          <rPr>
            <sz val="10"/>
            <rFont val="Arial"/>
            <family val="2"/>
            <charset val="1"/>
          </rPr>
          <t>DALLE 13.10 ALE 13:40</t>
        </r>
      </text>
    </comment>
  </commentList>
</comments>
</file>

<file path=xl/sharedStrings.xml><?xml version="1.0" encoding="utf-8"?>
<sst xmlns="http://schemas.openxmlformats.org/spreadsheetml/2006/main" count="11284" uniqueCount="607">
  <si>
    <t>AGGIORNATO AL  14 APRILE 2017</t>
  </si>
  <si>
    <t>AGOSTO 2017</t>
  </si>
  <si>
    <t>cod</t>
  </si>
  <si>
    <t>SOSTITUZIONI:</t>
  </si>
  <si>
    <t>D</t>
  </si>
  <si>
    <t>N</t>
  </si>
  <si>
    <t>GIANCANE ANTONIO</t>
  </si>
  <si>
    <t>TRN</t>
  </si>
  <si>
    <t>h D</t>
  </si>
  <si>
    <t>h N</t>
  </si>
  <si>
    <t>DI RICCO NICOLA</t>
  </si>
  <si>
    <t xml:space="preserve"> </t>
  </si>
  <si>
    <t>MICHELE MORINI</t>
  </si>
  <si>
    <t>BIRARDI MASSIMO</t>
  </si>
  <si>
    <t>FALCONE GABRIELE</t>
  </si>
  <si>
    <t>CALDERONI STEFANO</t>
  </si>
  <si>
    <t>STRANIERI VINCENZO</t>
  </si>
  <si>
    <t>BIANCHIN CLAUDIO</t>
  </si>
  <si>
    <t xml:space="preserve">  </t>
  </si>
  <si>
    <t>LOUIDANI NOAMANE</t>
  </si>
  <si>
    <t>LANZARINI MATTIA</t>
  </si>
  <si>
    <t xml:space="preserve">02 MAG PM </t>
  </si>
  <si>
    <t>o 3MAG AM</t>
  </si>
  <si>
    <t>IO</t>
  </si>
  <si>
    <t>a    NIC</t>
  </si>
  <si>
    <t>H 16,00</t>
  </si>
  <si>
    <t>H 11,00</t>
  </si>
  <si>
    <t>TURNI</t>
  </si>
  <si>
    <t>09,00 - 13,00</t>
  </si>
  <si>
    <t>M</t>
  </si>
  <si>
    <t xml:space="preserve">14,00 - 18,00 </t>
  </si>
  <si>
    <t>P</t>
  </si>
  <si>
    <t>Tot H D</t>
  </si>
  <si>
    <t>Somma</t>
  </si>
  <si>
    <t>Tot H N</t>
  </si>
  <si>
    <t>Controllo</t>
  </si>
  <si>
    <t>Tot H</t>
  </si>
  <si>
    <t>Sassi Masini (FC)</t>
  </si>
  <si>
    <t>ORLANDI G.</t>
  </si>
  <si>
    <t>GASPERINI L.</t>
  </si>
  <si>
    <t>CARRILLO G.</t>
  </si>
  <si>
    <t>ROMAN C.</t>
  </si>
  <si>
    <t>BATANI PIERO</t>
  </si>
  <si>
    <t>MIRABELLA DOMENICO</t>
  </si>
  <si>
    <t xml:space="preserve">   </t>
  </si>
  <si>
    <t>6,00 - 14,00</t>
  </si>
  <si>
    <t>14,00 - 22,00</t>
  </si>
  <si>
    <t>22,00 - 06,00</t>
  </si>
  <si>
    <t>22,00 - 24,00</t>
  </si>
  <si>
    <t>N1</t>
  </si>
  <si>
    <t>00,00 - 06,00</t>
  </si>
  <si>
    <t>N2</t>
  </si>
  <si>
    <t>PALAZZO URBINATI</t>
  </si>
  <si>
    <t>BIANCHI CLAUDIO</t>
  </si>
  <si>
    <t>hD</t>
  </si>
  <si>
    <t>hN</t>
  </si>
  <si>
    <t>DE MITRI KATJA</t>
  </si>
  <si>
    <t>LAROCCA M. GRAZIA</t>
  </si>
  <si>
    <t>CIUGUREANU MAGDALENA</t>
  </si>
  <si>
    <t xml:space="preserve">A FO </t>
  </si>
  <si>
    <t>8,00-13,00</t>
  </si>
  <si>
    <t>08,00-13,00 // 18,00-01,00</t>
  </si>
  <si>
    <t>MP</t>
  </si>
  <si>
    <t>18,00-01,00</t>
  </si>
  <si>
    <t>.</t>
  </si>
  <si>
    <t>HOTEL PALACE</t>
  </si>
  <si>
    <t>PIERGALLINI      DAVIDE</t>
  </si>
  <si>
    <t>SUZZI  LUCA</t>
  </si>
  <si>
    <t>CAROLI SAIMON</t>
  </si>
  <si>
    <t>ROSATI STEFANO</t>
  </si>
  <si>
    <t>8,00 - 16,00</t>
  </si>
  <si>
    <t>16,00 - 24,00</t>
  </si>
  <si>
    <t>00,00-08,00</t>
  </si>
  <si>
    <t>VILLA GUASTAVILLANI</t>
  </si>
  <si>
    <t>FENARA ANTONIO</t>
  </si>
  <si>
    <t>POLI DEBORAH</t>
  </si>
  <si>
    <t>BINCOLETTO ALESSANDRA</t>
  </si>
  <si>
    <t>DALFIUME MASSIMILIANO</t>
  </si>
  <si>
    <t>AB</t>
  </si>
  <si>
    <t>07.45-16.00</t>
  </si>
  <si>
    <t>16.00-22.00 o 14,00-20,00</t>
  </si>
  <si>
    <t>07.45-14.00</t>
  </si>
  <si>
    <t>M1</t>
  </si>
  <si>
    <t>ECIPAR</t>
  </si>
  <si>
    <t>APRILE</t>
  </si>
  <si>
    <t>PS</t>
  </si>
  <si>
    <t>TODISCO GIUSEPPE</t>
  </si>
  <si>
    <t>6,13,20,27</t>
  </si>
  <si>
    <t>\</t>
  </si>
  <si>
    <t>S</t>
  </si>
  <si>
    <t>ARCHEOLOGICO</t>
  </si>
  <si>
    <t>RANZOLIN PAOLA</t>
  </si>
  <si>
    <t>DONATI CHIARA</t>
  </si>
  <si>
    <t>TURNI  OK</t>
  </si>
  <si>
    <t>08,30-13,30 // 14,00-18,00</t>
  </si>
  <si>
    <t>13,30-18,30 // 19,00-22,30</t>
  </si>
  <si>
    <t>09,00 - 14,00</t>
  </si>
  <si>
    <t>18,00 - 22,30</t>
  </si>
  <si>
    <t>CAAB</t>
  </si>
  <si>
    <t>BREVEGLIERI  ROBERTO</t>
  </si>
  <si>
    <t>SCARDOVI DAVIDE</t>
  </si>
  <si>
    <t>CAPECCHI SERGIO</t>
  </si>
  <si>
    <t>CAMILLO MARCO</t>
  </si>
  <si>
    <t>LA GUALANA ANTONIO</t>
  </si>
  <si>
    <t>CASSA 2</t>
  </si>
  <si>
    <t>00,00 - 6,00</t>
  </si>
  <si>
    <t>22,00 - 00,00</t>
  </si>
  <si>
    <t>00,00-06,00+22,00-24,00</t>
  </si>
  <si>
    <t>N3</t>
  </si>
  <si>
    <t>23,00-00,00</t>
  </si>
  <si>
    <t>N11</t>
  </si>
  <si>
    <t>00,00 - 4,00</t>
  </si>
  <si>
    <t>N24</t>
  </si>
  <si>
    <t>00,00 - 5,00</t>
  </si>
  <si>
    <t>N5</t>
  </si>
  <si>
    <t>CAVESTRO</t>
  </si>
  <si>
    <t>CERA RAIMONDO</t>
  </si>
  <si>
    <t>DI BERNARDO MATTEO</t>
  </si>
  <si>
    <t>CASSIANI ROBERTA</t>
  </si>
  <si>
    <t>TCHAPNDA PRICILLE</t>
  </si>
  <si>
    <t>MUSIARI MARCELLO</t>
  </si>
  <si>
    <t>TEOLI LUCIANO</t>
  </si>
  <si>
    <t>GULIELMI KATIA</t>
  </si>
  <si>
    <t>06,00-14,00</t>
  </si>
  <si>
    <t>14,00-22,00</t>
  </si>
  <si>
    <t>22,00-06,00</t>
  </si>
  <si>
    <t>CONTROLLO</t>
  </si>
  <si>
    <t>MONTEBELLO</t>
  </si>
  <si>
    <t>TROCHIDIS           ANASTASIO</t>
  </si>
  <si>
    <t>CILIBERTI GIANDOMENICO</t>
  </si>
  <si>
    <t xml:space="preserve">COPAR TOTALE: 24H </t>
  </si>
  <si>
    <t>PER TOTALI: 21 H</t>
  </si>
  <si>
    <t>FULVI ANGELO</t>
  </si>
  <si>
    <t>BIANCHI ROBERTA</t>
  </si>
  <si>
    <t>LENTANO</t>
  </si>
  <si>
    <t>COPAR</t>
  </si>
  <si>
    <t>10,00-13,00</t>
  </si>
  <si>
    <t>CP</t>
  </si>
  <si>
    <t>P1</t>
  </si>
  <si>
    <t>18,00-02,00</t>
  </si>
  <si>
    <t>P2</t>
  </si>
  <si>
    <t>15,00-01,00</t>
  </si>
  <si>
    <t>F</t>
  </si>
  <si>
    <t>SAN PANCRAZIO</t>
  </si>
  <si>
    <t>COMITOGIANNI  M.CONCETTA</t>
  </si>
  <si>
    <t>AZZALI MARCO</t>
  </si>
  <si>
    <t>RASORI PAOLO</t>
  </si>
  <si>
    <t xml:space="preserve"> GUGLIELMI KATIA</t>
  </si>
  <si>
    <t>06,00-10,00</t>
  </si>
  <si>
    <t>10,00-18,00</t>
  </si>
  <si>
    <t>06,00-18,00</t>
  </si>
  <si>
    <t>ULIVI</t>
  </si>
  <si>
    <t>BOZZOTTA COSIMO</t>
  </si>
  <si>
    <t>FREDIANI     CESARE</t>
  </si>
  <si>
    <t>CANTORO FABRIZIO</t>
  </si>
  <si>
    <t>BIANCHI</t>
  </si>
  <si>
    <t>06,00 - 14,00</t>
  </si>
  <si>
    <t>14,00 - 18,00</t>
  </si>
  <si>
    <t>18,00 - 2,00</t>
  </si>
  <si>
    <t>06,00 - 18,00</t>
  </si>
  <si>
    <t>14,00 - 2,00</t>
  </si>
  <si>
    <t>AL MONTEBELLO</t>
  </si>
  <si>
    <t>CPM</t>
  </si>
  <si>
    <t>AL VOLTURNO</t>
  </si>
  <si>
    <t>CPV</t>
  </si>
  <si>
    <t>Totale</t>
  </si>
  <si>
    <t>VOLTURNO</t>
  </si>
  <si>
    <t>BROGLIA CARLOTTA</t>
  </si>
  <si>
    <t>SEGRETO LUIGI</t>
  </si>
  <si>
    <t>MONICA ROBERTA</t>
  </si>
  <si>
    <t>GUGLIELMI KATIA</t>
  </si>
  <si>
    <t>6,00-14,00</t>
  </si>
  <si>
    <t>09,00-13,00</t>
  </si>
  <si>
    <t>22,00-24,00</t>
  </si>
  <si>
    <t>00,00-06,00</t>
  </si>
  <si>
    <t>NS</t>
  </si>
  <si>
    <t>3° SETT</t>
  </si>
  <si>
    <t>4° SETT</t>
  </si>
  <si>
    <t>1° SETT</t>
  </si>
  <si>
    <t>2° SETT</t>
  </si>
  <si>
    <t>4°SETT</t>
  </si>
  <si>
    <t>AO427</t>
  </si>
  <si>
    <t>ZANDONAI -                  VILLA MARCHI</t>
  </si>
  <si>
    <t>MAGGIO 2016</t>
  </si>
  <si>
    <t>GHIRRI PAOLO</t>
  </si>
  <si>
    <t>VILLA MARCHI ZANDONAI</t>
  </si>
  <si>
    <t>L</t>
  </si>
  <si>
    <t>G</t>
  </si>
  <si>
    <t>V</t>
  </si>
  <si>
    <t>Agg.to PS</t>
  </si>
  <si>
    <t>W</t>
  </si>
  <si>
    <t>ZM</t>
  </si>
  <si>
    <t>(ZM +P)</t>
  </si>
  <si>
    <t>C(P1+ZS)</t>
  </si>
  <si>
    <t>ZS</t>
  </si>
  <si>
    <t>C(ZM+P)</t>
  </si>
  <si>
    <t>Hd</t>
  </si>
  <si>
    <t>POLI FABIO</t>
  </si>
  <si>
    <t>ZM+N</t>
  </si>
  <si>
    <t>N1.</t>
  </si>
  <si>
    <t>N.</t>
  </si>
  <si>
    <t>M.</t>
  </si>
  <si>
    <t>ZM+P</t>
  </si>
  <si>
    <t>P.</t>
  </si>
  <si>
    <t>ALIVERTI JUDITH</t>
  </si>
  <si>
    <t>M/N</t>
  </si>
  <si>
    <t>C.SO BO</t>
  </si>
  <si>
    <t>?, x Diff H</t>
  </si>
  <si>
    <t>POLDI CLAUDIA</t>
  </si>
  <si>
    <t>MACHUCA JULIAN</t>
  </si>
  <si>
    <t>TEOLI LUCIANO                           A                                                                      PR</t>
  </si>
  <si>
    <t>22,00-06.00</t>
  </si>
  <si>
    <t>21,00-06,00</t>
  </si>
  <si>
    <t>08.00-13.00</t>
  </si>
  <si>
    <t>14,00-21,00</t>
  </si>
  <si>
    <t>21.00-01,30</t>
  </si>
  <si>
    <t>08,00 - 13,00</t>
  </si>
  <si>
    <t>14.00-21.00</t>
  </si>
  <si>
    <t>21,00 - 01,30</t>
  </si>
  <si>
    <t>21.00-06.00</t>
  </si>
  <si>
    <t>AGGIORNATO AL 17 MAR 17</t>
  </si>
  <si>
    <t>4456:522</t>
  </si>
  <si>
    <t>TOTALE</t>
  </si>
  <si>
    <t>ALLEGRETTI</t>
  </si>
  <si>
    <t>ZM = ZANDONAI MATTINA</t>
  </si>
  <si>
    <t>ZS = ZANDONAI SERA</t>
  </si>
  <si>
    <t>ALLEGRETTI   RUM  - DONATI - CAMPUS</t>
  </si>
  <si>
    <t>ZM+P= ZANDONAI MATTINA + POMERIGGIO V.M.</t>
  </si>
  <si>
    <t>DA SPOSTARE AL 12 SETTEMBRE</t>
  </si>
  <si>
    <t>ARATA FEDERICO</t>
  </si>
  <si>
    <t>ZM+N= ZANDONAI MATTINA + NOTTE V.M.</t>
  </si>
  <si>
    <t>M2</t>
  </si>
  <si>
    <t>P1+ZS = POMERIGGIO V.M. (P1) + ZANDONAI SERA</t>
  </si>
  <si>
    <t>MALMUSI                   GIANCARLO</t>
  </si>
  <si>
    <t>AM</t>
  </si>
  <si>
    <t>DE STEFANO MICHAEL SALVATORE</t>
  </si>
  <si>
    <t>LIARDO DANILO</t>
  </si>
  <si>
    <t>NICOLETTI EUGENIO</t>
  </si>
  <si>
    <t>AM.</t>
  </si>
  <si>
    <t xml:space="preserve">NYANDJA KAMGA TIMOTHEE </t>
  </si>
  <si>
    <r>
      <rPr>
        <b/>
        <sz val="10"/>
        <color rgb="FFFF0000"/>
        <rFont val="Arial"/>
        <family val="2"/>
        <charset val="1"/>
      </rPr>
      <t xml:space="preserve">AM </t>
    </r>
    <r>
      <rPr>
        <b/>
        <sz val="10"/>
        <color rgb="FF00B050"/>
        <rFont val="Arial"/>
        <family val="2"/>
        <charset val="1"/>
      </rPr>
      <t>N</t>
    </r>
  </si>
  <si>
    <t>SPATTINI  EZIO</t>
  </si>
  <si>
    <t>UCCELLO                  GIOVANNI BATTISTA</t>
  </si>
  <si>
    <t>P1.</t>
  </si>
  <si>
    <t>MELE MARCO</t>
  </si>
  <si>
    <t>a C</t>
  </si>
  <si>
    <t>PRANDINI LORENZO</t>
  </si>
  <si>
    <t>AN</t>
  </si>
  <si>
    <t>PT</t>
  </si>
  <si>
    <t>MESSORI RAFFAELLA</t>
  </si>
  <si>
    <t>PANCOTTI ALESSANDRO</t>
  </si>
  <si>
    <r>
      <rPr>
        <b/>
        <sz val="8"/>
        <color rgb="FFFF0000"/>
        <rFont val="Arial"/>
        <family val="2"/>
        <charset val="1"/>
      </rPr>
      <t xml:space="preserve">R.U.M. / </t>
    </r>
    <r>
      <rPr>
        <b/>
        <sz val="8"/>
        <color rgb="FF333399"/>
        <rFont val="Arial"/>
        <family val="2"/>
        <charset val="1"/>
      </rPr>
      <t>DONATI</t>
    </r>
  </si>
  <si>
    <t>08.00 - 16.00</t>
  </si>
  <si>
    <t>16.00 - 24.00</t>
  </si>
  <si>
    <t>09.00 - 13.00</t>
  </si>
  <si>
    <t>20,00-24,00</t>
  </si>
  <si>
    <t>CAMPUS</t>
  </si>
  <si>
    <t>M0</t>
  </si>
  <si>
    <t>P0</t>
  </si>
  <si>
    <t>N0</t>
  </si>
  <si>
    <t>08,00 - 14.00</t>
  </si>
  <si>
    <t>20,00-01,00</t>
  </si>
  <si>
    <t>NOTE :</t>
  </si>
  <si>
    <t>LETIZIA ALESSANDRO</t>
  </si>
  <si>
    <t>M1.</t>
  </si>
  <si>
    <t>DICEMBRE 2014</t>
  </si>
  <si>
    <t>ALLEGRETTI   RUM  - DONATI</t>
  </si>
  <si>
    <t>MELE</t>
  </si>
  <si>
    <t>RE</t>
  </si>
  <si>
    <t>PRANDINI</t>
  </si>
  <si>
    <t>M?</t>
  </si>
  <si>
    <t>MESE TIPO  2014</t>
  </si>
  <si>
    <t>M S</t>
  </si>
  <si>
    <t>MALMUSI GIANCARLO</t>
  </si>
  <si>
    <t>C</t>
  </si>
  <si>
    <t>08,00 - 14,00</t>
  </si>
  <si>
    <t>20,00 - 01,00</t>
  </si>
  <si>
    <t>A</t>
  </si>
  <si>
    <t>=</t>
  </si>
  <si>
    <t>h/1°+2° w</t>
  </si>
  <si>
    <t>B</t>
  </si>
  <si>
    <t>h/ 1°+2°w</t>
  </si>
  <si>
    <t>h/w</t>
  </si>
  <si>
    <t>M-P</t>
  </si>
  <si>
    <t>MS</t>
  </si>
  <si>
    <t>AGGIORNATO AL   2018</t>
  </si>
  <si>
    <t>DICEMBRE 2018</t>
  </si>
  <si>
    <t xml:space="preserve">02 GEN AM </t>
  </si>
  <si>
    <t>FO</t>
  </si>
  <si>
    <t xml:space="preserve">Fine Turno M   Ric turni Romagna </t>
  </si>
  <si>
    <t xml:space="preserve">Inviare a Filippo Turni Romagna </t>
  </si>
  <si>
    <t>preparare files turni I SEM 19</t>
  </si>
  <si>
    <t>BO</t>
  </si>
  <si>
    <t>RN</t>
  </si>
  <si>
    <t>da Max x Mie?</t>
  </si>
  <si>
    <t xml:space="preserve"> Ore 08:30    ctc Filippo x     FE / PER                </t>
  </si>
  <si>
    <t>MAX ?</t>
  </si>
  <si>
    <t>Inviare e-mail in Romagna x disponibilità su RN e rich FE x Ven 7 h 14.00</t>
  </si>
  <si>
    <t>Invio e-mail  Rich Pres Er-Go x  Lun 10  fine turno M</t>
  </si>
  <si>
    <t>CES</t>
  </si>
  <si>
    <t>Prev.ni LaC</t>
  </si>
  <si>
    <t>y</t>
  </si>
  <si>
    <t>Z  rinviata a ddd</t>
  </si>
  <si>
    <t>Invio e-mail  Rich Pres Er-Go x  Ven 21 E 28  ore 14.00 agg.te alle h 24 del 18</t>
  </si>
  <si>
    <t>RIC PRES:                 FO – CES + MIE</t>
  </si>
  <si>
    <t xml:space="preserve">                    RICH PRES:  RN  LAVORARLE CON LE ALTRE</t>
  </si>
  <si>
    <t>x</t>
  </si>
  <si>
    <t xml:space="preserve">                    RICH AGG.TO PRES:  RN </t>
  </si>
  <si>
    <t>Stasera o x le 08.00 di domani inviare a Filippo Presenze + Rimb Sp Er-Go</t>
  </si>
  <si>
    <t>portato toner al Malpighi</t>
  </si>
  <si>
    <t>inviare Agenda 2019</t>
  </si>
  <si>
    <t>FSGT</t>
  </si>
  <si>
    <t>FE</t>
  </si>
  <si>
    <t>ROMAGNA</t>
  </si>
  <si>
    <t xml:space="preserve">CHIUSURA </t>
  </si>
  <si>
    <t>DINNER</t>
  </si>
  <si>
    <t>NATALIZIA</t>
  </si>
  <si>
    <t>08,00 – 14,00</t>
  </si>
  <si>
    <t xml:space="preserve">14,00 – 21,00 </t>
  </si>
  <si>
    <t>18,00 – 01,00</t>
  </si>
  <si>
    <t>Ma</t>
  </si>
  <si>
    <t>Me</t>
  </si>
  <si>
    <t>N2.</t>
  </si>
  <si>
    <t>GdC</t>
  </si>
  <si>
    <t>MA</t>
  </si>
  <si>
    <t>N a RN</t>
  </si>
  <si>
    <t>2-3 h  ?</t>
  </si>
  <si>
    <t>P a RN</t>
  </si>
  <si>
    <t>a FO</t>
  </si>
  <si>
    <t>a RN</t>
  </si>
  <si>
    <t>festivo</t>
  </si>
  <si>
    <t>m</t>
  </si>
  <si>
    <r>
      <rPr>
        <b/>
        <sz val="7"/>
        <rFont val="Arial"/>
        <family val="2"/>
        <charset val="1"/>
      </rPr>
      <t>5h</t>
    </r>
    <r>
      <rPr>
        <b/>
        <sz val="7"/>
        <color rgb="FFCE181E"/>
        <rFont val="Arial"/>
        <family val="2"/>
        <charset val="1"/>
      </rPr>
      <t xml:space="preserve"> cs 104</t>
    </r>
  </si>
  <si>
    <r>
      <rPr>
        <b/>
        <sz val="7"/>
        <rFont val="Arial"/>
        <family val="2"/>
        <charset val="1"/>
      </rPr>
      <t>7h</t>
    </r>
    <r>
      <rPr>
        <b/>
        <sz val="7"/>
        <color rgb="FFCE181E"/>
        <rFont val="Arial"/>
        <family val="2"/>
        <charset val="1"/>
      </rPr>
      <t xml:space="preserve"> cs 104</t>
    </r>
  </si>
  <si>
    <t>S.</t>
  </si>
  <si>
    <t>08,00-13,00 // 13,00-20,00</t>
  </si>
  <si>
    <t>13,00 – 20,00</t>
  </si>
  <si>
    <t>14,00 – 21,00</t>
  </si>
  <si>
    <t>ANTICIPA?</t>
  </si>
  <si>
    <t>Cs 104</t>
  </si>
  <si>
    <t>RET</t>
  </si>
  <si>
    <t>?</t>
  </si>
  <si>
    <t>SI FERMA</t>
  </si>
  <si>
    <t>ROL</t>
  </si>
  <si>
    <t>DALLE 08</t>
  </si>
  <si>
    <t>PER FACCHINI</t>
  </si>
  <si>
    <t>CARRILLO GIUSEPPE</t>
  </si>
  <si>
    <t>fe/per</t>
  </si>
  <si>
    <t>SCHNEIDER IRENE</t>
  </si>
  <si>
    <t>BLANARI STANISLAV</t>
  </si>
  <si>
    <t>PARK</t>
  </si>
  <si>
    <t>LEGNINI MICHELE</t>
  </si>
  <si>
    <t>MARINI MICHELE</t>
  </si>
  <si>
    <t>FREDA FILIPPO</t>
  </si>
  <si>
    <t xml:space="preserve">S </t>
  </si>
  <si>
    <t>/</t>
  </si>
  <si>
    <t>fe</t>
  </si>
  <si>
    <t>8turni pieni = 64 h di fe + 1 FSGT</t>
  </si>
  <si>
    <t>AGGIORNATO AL 7 DICEMBRE 2018</t>
  </si>
  <si>
    <t>NATALE – EPIFANIA 2018-19</t>
  </si>
  <si>
    <t>DICEMBRE</t>
  </si>
  <si>
    <t>GENNAIO</t>
  </si>
  <si>
    <t>4 ?</t>
  </si>
  <si>
    <t>n</t>
  </si>
  <si>
    <t xml:space="preserve">CS </t>
  </si>
  <si>
    <t>ORLANDI GIULIANO</t>
  </si>
  <si>
    <t>GASPERINI LORENA</t>
  </si>
  <si>
    <t>ROMAN CARMEN</t>
  </si>
  <si>
    <t>FSGR</t>
  </si>
  <si>
    <t>FSGR ?</t>
  </si>
  <si>
    <t xml:space="preserve">CHIUSURA  PER  FESTIVITA’ </t>
  </si>
  <si>
    <t>h  D</t>
  </si>
  <si>
    <t>AGGIORNATO AL  08 GENNAIO 2019</t>
  </si>
  <si>
    <t>GENNAIO 2019</t>
  </si>
  <si>
    <t>04 FEB AM</t>
  </si>
  <si>
    <t xml:space="preserve">FO – CES </t>
  </si>
  <si>
    <t>chiedere a MAX  File ore lavorate Er-go I Sem 19</t>
  </si>
  <si>
    <t xml:space="preserve">Invio e-mail  Rich Pres Er-Go x  Ven 25 ore 14.00 </t>
  </si>
  <si>
    <t xml:space="preserve">CES  RN   </t>
  </si>
  <si>
    <t>Ore 09.00 da MAX</t>
  </si>
  <si>
    <t>CES  RN</t>
  </si>
  <si>
    <t>Invio e-mail  Rich Pres Er-Go x  ven 18  fine turno M</t>
  </si>
  <si>
    <t>Ritirare da Er-Go mat x Rn e FO</t>
  </si>
  <si>
    <t>FO  TIPOG MO</t>
  </si>
  <si>
    <t>FO  CES</t>
  </si>
  <si>
    <t>portare posta a Er-Go</t>
  </si>
  <si>
    <t xml:space="preserve">RIC PRES:     BBS                  ECIPAR            </t>
  </si>
  <si>
    <t>Prosp Sint FEB</t>
  </si>
  <si>
    <t>WHITE MI</t>
  </si>
  <si>
    <t>consegnati BP x FE a Faustini</t>
  </si>
  <si>
    <t>Ritirare stampante x FO</t>
  </si>
  <si>
    <r>
      <rPr>
        <sz val="8"/>
        <color rgb="FFCE181E"/>
        <rFont val="Arial"/>
        <family val="2"/>
        <charset val="1"/>
      </rPr>
      <t xml:space="preserve">WHITE MI </t>
    </r>
    <r>
      <rPr>
        <sz val="8"/>
        <rFont val="Arial"/>
        <family val="2"/>
        <charset val="1"/>
      </rPr>
      <t>CANX</t>
    </r>
  </si>
  <si>
    <r>
      <rPr>
        <b/>
        <sz val="8"/>
        <color rgb="FFFF0000"/>
        <rFont val="Arial"/>
        <family val="2"/>
        <charset val="1"/>
      </rPr>
      <t xml:space="preserve">cena con Franz  </t>
    </r>
    <r>
      <rPr>
        <b/>
        <sz val="8"/>
        <rFont val="Arial"/>
        <family val="2"/>
        <charset val="1"/>
      </rPr>
      <t>CANX</t>
    </r>
  </si>
  <si>
    <t>pef</t>
  </si>
  <si>
    <t>M a RN</t>
  </si>
  <si>
    <t>n1</t>
  </si>
  <si>
    <t>n2</t>
  </si>
  <si>
    <t>M3</t>
  </si>
  <si>
    <t>Agg.to C:so Sic.</t>
  </si>
  <si>
    <t>ANNULLATA</t>
  </si>
  <si>
    <t xml:space="preserve">08,30-17,30 </t>
  </si>
  <si>
    <t>FEBBRAIO 2019</t>
  </si>
  <si>
    <t>s</t>
  </si>
  <si>
    <t>d</t>
  </si>
  <si>
    <t>Tagliando Clio + Presenze da Max</t>
  </si>
  <si>
    <t>Er-Go per ritiro plichi x Ces e Rn</t>
  </si>
  <si>
    <t>-0,5 uscita alle 13:30</t>
  </si>
  <si>
    <t>LETTURE</t>
  </si>
  <si>
    <t>11,30 incontro com Marianna e Massimo</t>
  </si>
  <si>
    <t xml:space="preserve">Invio e-mail  Rich Pres Er-Go x  Ven 22 ore 14.00 </t>
  </si>
  <si>
    <t>Passare in ER-GO x plichi x FO</t>
  </si>
  <si>
    <t>Ore 09.00 partenza  x FO CES  RN</t>
  </si>
  <si>
    <t>Ore 8,15 tel Filippo x FE/PER</t>
  </si>
  <si>
    <t>PlaC</t>
  </si>
  <si>
    <t>Plichi Er-Go per CES  RN</t>
  </si>
  <si>
    <t>P LaC</t>
  </si>
  <si>
    <t>P LaC  Prosp.Sint  MAR</t>
  </si>
  <si>
    <t>H 16.00 T.O 1 Incontro MMP concordare con Max x Pres.</t>
  </si>
  <si>
    <t>Ore 16.30 – 17,00 da Max per presenze</t>
  </si>
  <si>
    <t>P LaC ?</t>
  </si>
  <si>
    <t>PLICHI DA FO-CES X ER-GO BO</t>
  </si>
  <si>
    <t xml:space="preserve"> RIC PRES:  BBS  ECIPAR     x Lun 25 ore 16 </t>
  </si>
  <si>
    <r>
      <rPr>
        <sz val="8"/>
        <color rgb="FFED1C24"/>
        <rFont val="Arial"/>
        <family val="2"/>
        <charset val="1"/>
      </rPr>
      <t xml:space="preserve">WHITE MI </t>
    </r>
    <r>
      <rPr>
        <sz val="8"/>
        <rFont val="Arial"/>
        <family val="2"/>
        <charset val="1"/>
      </rPr>
      <t>Canx</t>
    </r>
  </si>
  <si>
    <t>P: WHITE MI</t>
  </si>
  <si>
    <t>canx</t>
  </si>
  <si>
    <t>p.</t>
  </si>
  <si>
    <r>
      <rPr>
        <b/>
        <sz val="9"/>
        <rFont val="Arial"/>
        <family val="2"/>
        <charset val="1"/>
      </rPr>
      <t>2h</t>
    </r>
    <r>
      <rPr>
        <b/>
        <sz val="9"/>
        <color rgb="FFFF0000"/>
        <rFont val="Arial"/>
        <family val="2"/>
        <charset val="1"/>
      </rPr>
      <t xml:space="preserve"> PEF</t>
    </r>
  </si>
  <si>
    <t xml:space="preserve">N1  </t>
  </si>
  <si>
    <t xml:space="preserve">N2  </t>
  </si>
  <si>
    <t>M2.</t>
  </si>
  <si>
    <t>A FO S-M</t>
  </si>
  <si>
    <t xml:space="preserve"> P.</t>
  </si>
  <si>
    <t>A FO BOD</t>
  </si>
  <si>
    <t>a</t>
  </si>
  <si>
    <t>b</t>
  </si>
  <si>
    <t>c</t>
  </si>
  <si>
    <t>cs 104</t>
  </si>
  <si>
    <t xml:space="preserve"> FE</t>
  </si>
  <si>
    <t>per</t>
  </si>
  <si>
    <t>N1 a FO</t>
  </si>
  <si>
    <t>N a FO</t>
  </si>
  <si>
    <t>N2 a FO</t>
  </si>
  <si>
    <t xml:space="preserve">SCHNEIDER  IRENE </t>
  </si>
  <si>
    <t>LORI MATTIA</t>
  </si>
  <si>
    <t>AGGIORNATO AL  24 FEB 19</t>
  </si>
  <si>
    <t>MARZO 2019</t>
  </si>
  <si>
    <t>MARZO 19</t>
  </si>
  <si>
    <t>10.00 V CHIR</t>
  </si>
  <si>
    <t>T.O. 1 x FE/PER   Max-Mar Angie x Mass</t>
  </si>
  <si>
    <t>ctc GV</t>
  </si>
  <si>
    <t>GIRO RES BO  PER LOCANDINE</t>
  </si>
  <si>
    <t>Inviare nominativi Park a GV</t>
  </si>
  <si>
    <t>Y</t>
  </si>
  <si>
    <t>RELAZIONE VS   x Er-Go</t>
  </si>
  <si>
    <t>Casalmagg</t>
  </si>
  <si>
    <t>Consegnato Telepass n: 0606673663  a Manuela</t>
  </si>
  <si>
    <t>Lavorato a casa sab e dom per file VS</t>
  </si>
  <si>
    <t>Aggiornare File VS  RU BO</t>
  </si>
  <si>
    <r>
      <rPr>
        <sz val="8"/>
        <color rgb="FFFF0000"/>
        <rFont val="Arial"/>
        <family val="2"/>
        <charset val="1"/>
      </rPr>
      <t xml:space="preserve">XY?  </t>
    </r>
    <r>
      <rPr>
        <b/>
        <sz val="8"/>
        <rFont val="Arial"/>
        <family val="2"/>
        <charset val="1"/>
      </rPr>
      <t>NO</t>
    </r>
  </si>
  <si>
    <t>INVIARE A PINO FILE VS</t>
  </si>
  <si>
    <t>richiesta presen.  GV-EC x h 16 del 26</t>
  </si>
  <si>
    <t>Aggiornare Piantina Malpighi</t>
  </si>
  <si>
    <t>15:30 CRB poi ACI</t>
  </si>
  <si>
    <r>
      <rPr>
        <sz val="8"/>
        <color rgb="FFED1C24"/>
        <rFont val="Arial"/>
        <family val="2"/>
        <charset val="1"/>
      </rPr>
      <t>Cena con Figli?</t>
    </r>
    <r>
      <rPr>
        <b/>
        <sz val="8"/>
        <rFont val="Arial"/>
        <family val="2"/>
        <charset val="1"/>
      </rPr>
      <t xml:space="preserve"> NO</t>
    </r>
  </si>
  <si>
    <t>H 15:30 CRB</t>
  </si>
  <si>
    <r>
      <rPr>
        <sz val="8"/>
        <color rgb="FFED1C24"/>
        <rFont val="Arial"/>
        <family val="2"/>
        <charset val="1"/>
      </rPr>
      <t xml:space="preserve">P: WHITE MI </t>
    </r>
    <r>
      <rPr>
        <sz val="8"/>
        <rFont val="Arial"/>
        <family val="2"/>
        <charset val="1"/>
      </rPr>
      <t>CANX</t>
    </r>
  </si>
  <si>
    <t>18.00 VM</t>
  </si>
  <si>
    <t>Farmacia</t>
  </si>
  <si>
    <t>AM con BBB x VM</t>
  </si>
  <si>
    <t>Veneziane.</t>
  </si>
  <si>
    <t>H 17 ca Pino</t>
  </si>
  <si>
    <t>rich pradaxa</t>
  </si>
  <si>
    <t xml:space="preserve">cena con Franz </t>
  </si>
  <si>
    <t>inizio preparaz</t>
  </si>
  <si>
    <t xml:space="preserve">per visita </t>
  </si>
  <si>
    <t>di oggi</t>
  </si>
  <si>
    <t>n1?</t>
  </si>
  <si>
    <t>REC DEL 10</t>
  </si>
  <si>
    <t>M..</t>
  </si>
  <si>
    <t>A CES</t>
  </si>
  <si>
    <t xml:space="preserve">MARZO 19 </t>
  </si>
  <si>
    <r>
      <rPr>
        <sz val="7"/>
        <rFont val="Arial"/>
        <family val="2"/>
        <charset val="1"/>
      </rPr>
      <t>7h</t>
    </r>
    <r>
      <rPr>
        <sz val="7"/>
        <color rgb="FFCE181E"/>
        <rFont val="Arial"/>
        <family val="2"/>
        <charset val="1"/>
      </rPr>
      <t>CS104</t>
    </r>
  </si>
  <si>
    <r>
      <rPr>
        <sz val="7"/>
        <rFont val="Arial"/>
        <family val="2"/>
        <charset val="1"/>
      </rPr>
      <t>5h</t>
    </r>
    <r>
      <rPr>
        <sz val="7"/>
        <color rgb="FFCE181E"/>
        <rFont val="Arial"/>
        <family val="2"/>
        <charset val="1"/>
      </rPr>
      <t xml:space="preserve"> cs104</t>
    </r>
    <r>
      <rPr>
        <sz val="7"/>
        <rFont val="Arial"/>
        <family val="2"/>
        <charset val="1"/>
      </rPr>
      <t xml:space="preserve"> </t>
    </r>
  </si>
  <si>
    <r>
      <rPr>
        <sz val="7"/>
        <rFont val="Arial"/>
        <family val="2"/>
        <charset val="1"/>
      </rPr>
      <t>7h</t>
    </r>
    <r>
      <rPr>
        <sz val="7"/>
        <color rgb="FFCE181E"/>
        <rFont val="Arial"/>
        <family val="2"/>
        <charset val="1"/>
      </rPr>
      <t xml:space="preserve"> cs104</t>
    </r>
  </si>
  <si>
    <t>BOD</t>
  </si>
  <si>
    <t>08,00-20,00</t>
  </si>
  <si>
    <t>13,00-20,00</t>
  </si>
  <si>
    <t>15,00-20,00</t>
  </si>
  <si>
    <t>08,00-15,00</t>
  </si>
  <si>
    <t>MAR 19</t>
  </si>
  <si>
    <t>PEF</t>
  </si>
  <si>
    <t>NO</t>
  </si>
  <si>
    <t>AVONI ANDREA</t>
  </si>
  <si>
    <t>C.so Agg AI</t>
  </si>
  <si>
    <t xml:space="preserve">              TODISCO GIUSEPPE               x ANGELICA</t>
  </si>
  <si>
    <t xml:space="preserve">              CAMILLO MARCO                x ANGELICA</t>
  </si>
  <si>
    <t>ARCHI</t>
  </si>
  <si>
    <t>MM</t>
  </si>
  <si>
    <t>CABRAL</t>
  </si>
  <si>
    <t>Pd'A</t>
  </si>
  <si>
    <t>NUOVA NUMERAZIONE 2019</t>
  </si>
  <si>
    <t>NUMERAZIONE  2019:</t>
  </si>
  <si>
    <t>LAROCCA M GRAZIA</t>
  </si>
  <si>
    <t>A FO SASSI-MASINI</t>
  </si>
  <si>
    <t>APRILE 2019</t>
  </si>
  <si>
    <t xml:space="preserve">02 MAG AM </t>
  </si>
  <si>
    <t>MAGGIO</t>
  </si>
  <si>
    <t>H 9.00 da Max x Presenze</t>
  </si>
  <si>
    <t>Fare piantina aggiornata  MALPIGHI</t>
  </si>
  <si>
    <t>Stampare piantina aggiornata  MALPIGHI</t>
  </si>
  <si>
    <t>H 09.00 da Max Inizio Giro Stud BO x Pino x 6</t>
  </si>
  <si>
    <t>Continua Giro Stud BO x Pino  x 4</t>
  </si>
  <si>
    <t>09:30 da MAX</t>
  </si>
  <si>
    <t>X</t>
  </si>
  <si>
    <t>YX</t>
  </si>
  <si>
    <t>richiesta presen.  GV-EC x h 14 del 26</t>
  </si>
  <si>
    <t>15:30 Part.za di Smiljka poi Sala Borsa x incontro con Angelique.</t>
  </si>
  <si>
    <t>fsgr</t>
  </si>
  <si>
    <t>fsgt</t>
  </si>
  <si>
    <t>Fare Turni Maggio x Angelique e inviarli</t>
  </si>
  <si>
    <t>Preparazione Lavorazione Presenze</t>
  </si>
  <si>
    <t>call casa +</t>
  </si>
  <si>
    <t>ph white mi</t>
  </si>
  <si>
    <t>white mi</t>
  </si>
  <si>
    <t>H 10.50 Audionova</t>
  </si>
  <si>
    <t>17:30 Bologna Gomme per cambio I/E</t>
  </si>
  <si>
    <t>7h</t>
  </si>
  <si>
    <t>H 11:30 Mauri poi pranzo con Smiljka</t>
  </si>
  <si>
    <t>INVIARE RICH. CANCELLERIA a MADIHE</t>
  </si>
  <si>
    <t>14:30 CUP</t>
  </si>
  <si>
    <t>Inviare File Portieri a Max</t>
  </si>
  <si>
    <t>ARIAS JULIETA</t>
  </si>
  <si>
    <t>AFF</t>
  </si>
  <si>
    <t>XX</t>
  </si>
  <si>
    <t>A Cavallo CT</t>
  </si>
  <si>
    <t>MP.</t>
  </si>
  <si>
    <t>PS.</t>
  </si>
  <si>
    <t>08,30 - 17,30</t>
  </si>
  <si>
    <t>TOT</t>
  </si>
  <si>
    <t>MAGGIO 19</t>
  </si>
  <si>
    <t>Distribuz. Canc. R.U. BO</t>
  </si>
  <si>
    <t xml:space="preserve">CTC MAX x FATTURE BBS + ECIPAR </t>
  </si>
  <si>
    <t>Preparare Canc. x Romagna da dare a Pino</t>
  </si>
  <si>
    <t>14.00-18.00 c.SO Agg.to I° Socc.</t>
  </si>
  <si>
    <t>T.O. 1 x Etichette + Cancelleria</t>
  </si>
  <si>
    <t>AGGIORNATO AL  03 GIUGNO 2019</t>
  </si>
  <si>
    <t>GIUGNO 2019</t>
  </si>
  <si>
    <t>01 LUG PM</t>
  </si>
  <si>
    <t>VPIC  4h PEF</t>
  </si>
  <si>
    <t>IC</t>
  </si>
  <si>
    <t>CONV</t>
  </si>
  <si>
    <t>Visita di Contr. e TP</t>
  </si>
  <si>
    <t>Ore 16.00 da Max?</t>
  </si>
  <si>
    <t>AGGIORNATO AL  01 LUGLIO 2019</t>
  </si>
  <si>
    <t>4 h PEF</t>
  </si>
  <si>
    <t>RU BO x Posta e Cancell .</t>
  </si>
  <si>
    <t>TO 1 + RU BO x Cancell .</t>
  </si>
  <si>
    <t>MN</t>
  </si>
  <si>
    <t>Fino a Chiusura 3,5 h + 0,5 Uff-</t>
  </si>
  <si>
    <t>BBB</t>
  </si>
  <si>
    <t>inviare  e-mail a RU    Em-Ro</t>
  </si>
  <si>
    <t>Dalle 15.00</t>
  </si>
  <si>
    <t>4h  PEF</t>
  </si>
  <si>
    <t>SETTEMBRE 2019</t>
  </si>
  <si>
    <t>kmauto</t>
  </si>
  <si>
    <t>Controllo cancelleria</t>
  </si>
  <si>
    <t>4 h per</t>
  </si>
  <si>
    <t>8 h per</t>
  </si>
  <si>
    <t>16:30 Incontro con Marianna e Massimo</t>
  </si>
  <si>
    <t xml:space="preserve">8 h </t>
  </si>
  <si>
    <t xml:space="preserve">    MATR           CHIARA     8 h per</t>
  </si>
  <si>
    <t>inviare e-mail cancelleria</t>
  </si>
  <si>
    <t>Cons. canc a Ghigi e Fioravanti</t>
  </si>
  <si>
    <t>ritiro posta e cons. cancelleria a.  Irnerio, Morgagni, Forni, Castellaccio</t>
  </si>
  <si>
    <t>ritiro posta e cons. cancell. a Ex Panigal e Galvani</t>
  </si>
  <si>
    <t>Cons. canc e ritiro posta a Ghigi, Fioravanti, Marconi, Larga, Malpighi</t>
  </si>
  <si>
    <t>IS</t>
  </si>
  <si>
    <t>Inviare presenze a Massimo</t>
  </si>
  <si>
    <t>Centro Ionoforetico</t>
  </si>
  <si>
    <t>Rinnovo Piano Terapeutico NAO</t>
  </si>
  <si>
    <t>Francesco cena</t>
  </si>
  <si>
    <t xml:space="preserve">richiesta analisi </t>
  </si>
  <si>
    <t>fare bonifico a Chiara &amp; Luciano</t>
  </si>
  <si>
    <t>controllo gomme Clio Panda</t>
  </si>
  <si>
    <t>18:30 Visita Cardiologica al Parco</t>
  </si>
  <si>
    <t>controllo gomme Clio</t>
  </si>
  <si>
    <t>richiesta  Pradaxa</t>
  </si>
  <si>
    <t>passare da Ionoforetica per contenitori.</t>
  </si>
  <si>
    <t>OTTOBBRE 2019</t>
  </si>
  <si>
    <t>Presenze da Massimo</t>
  </si>
  <si>
    <t>idraulico, carburante, farmacia, via Alessandrini Malpighi  RU centro</t>
  </si>
  <si>
    <t>Giro RU per raccolta Posta</t>
  </si>
  <si>
    <t>sistemazione posta</t>
  </si>
  <si>
    <t>Scadenza richieste cancelleria</t>
  </si>
  <si>
    <t>Incontro con Marianna alle?</t>
  </si>
  <si>
    <r>
      <rPr>
        <b/>
        <sz val="9"/>
        <color rgb="FFFF0000"/>
        <rFont val="Arial Black"/>
        <family val="2"/>
        <charset val="1"/>
      </rPr>
      <t>14:00 - 21:00</t>
    </r>
    <r>
      <rPr>
        <b/>
        <sz val="10"/>
        <color rgb="FFFF0000"/>
        <rFont val="Arial Black"/>
        <family val="2"/>
        <charset val="1"/>
      </rPr>
      <t xml:space="preserve"> + 3 h stra</t>
    </r>
  </si>
  <si>
    <t>consegna cancelleria</t>
  </si>
  <si>
    <t>inviare e-mail cancelleria per le 14:00 del 23/10</t>
  </si>
  <si>
    <t>ymi</t>
  </si>
  <si>
    <t>Presenze a Max</t>
  </si>
  <si>
    <t>E consegna cancelleria</t>
  </si>
  <si>
    <t>16:30 CAF</t>
  </si>
  <si>
    <t>tkt x 19</t>
  </si>
  <si>
    <t>Idraulico</t>
  </si>
  <si>
    <t>Tot 10  h Lavoro</t>
  </si>
  <si>
    <t>1 h FSGT</t>
  </si>
  <si>
    <t>NOVEMBRE 2019</t>
  </si>
</sst>
</file>

<file path=xl/styles.xml><?xml version="1.0" encoding="utf-8"?>
<styleSheet xmlns="http://schemas.openxmlformats.org/spreadsheetml/2006/main">
  <numFmts count="5">
    <numFmt numFmtId="164" formatCode="0.0"/>
    <numFmt numFmtId="165" formatCode="h:mm;@"/>
    <numFmt numFmtId="166" formatCode="dd/mm/yy"/>
    <numFmt numFmtId="167" formatCode="ddd"/>
    <numFmt numFmtId="168" formatCode="h:mm"/>
  </numFmts>
  <fonts count="142">
    <font>
      <sz val="10"/>
      <name val="Arial"/>
      <family val="2"/>
      <charset val="1"/>
    </font>
    <font>
      <b/>
      <u/>
      <sz val="10"/>
      <name val="Arial"/>
      <family val="2"/>
      <charset val="1"/>
    </font>
    <font>
      <sz val="7"/>
      <name val="Arial"/>
      <family val="2"/>
      <charset val="1"/>
    </font>
    <font>
      <b/>
      <sz val="9"/>
      <name val="Arial"/>
      <family val="2"/>
      <charset val="1"/>
    </font>
    <font>
      <sz val="8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FF0000"/>
      <name val="Arial"/>
      <family val="2"/>
      <charset val="1"/>
    </font>
    <font>
      <b/>
      <sz val="8"/>
      <name val="Arial"/>
      <family val="2"/>
      <charset val="1"/>
    </font>
    <font>
      <sz val="8"/>
      <color rgb="FFFF0000"/>
      <name val="Arial"/>
      <family val="2"/>
      <charset val="1"/>
    </font>
    <font>
      <sz val="5"/>
      <name val="Arial"/>
      <family val="2"/>
      <charset val="1"/>
    </font>
    <font>
      <b/>
      <sz val="7"/>
      <name val="Arial"/>
      <family val="2"/>
      <charset val="1"/>
    </font>
    <font>
      <b/>
      <sz val="8"/>
      <color rgb="FFFF0000"/>
      <name val="Arial"/>
      <family val="2"/>
      <charset val="1"/>
    </font>
    <font>
      <b/>
      <sz val="6"/>
      <name val="Arial"/>
      <family val="2"/>
      <charset val="1"/>
    </font>
    <font>
      <b/>
      <sz val="7"/>
      <color rgb="FFFFFFFF"/>
      <name val="Arial"/>
      <family val="2"/>
      <charset val="1"/>
    </font>
    <font>
      <sz val="7"/>
      <color rgb="FFFF0000"/>
      <name val="Arial"/>
      <family val="2"/>
      <charset val="1"/>
    </font>
    <font>
      <sz val="8"/>
      <color rgb="FFFFFFFF"/>
      <name val="Arial"/>
      <family val="2"/>
      <charset val="1"/>
    </font>
    <font>
      <sz val="6"/>
      <name val="Arial"/>
      <family val="2"/>
      <charset val="1"/>
    </font>
    <font>
      <b/>
      <sz val="8"/>
      <color rgb="FF008000"/>
      <name val="Arial"/>
      <family val="2"/>
      <charset val="1"/>
    </font>
    <font>
      <sz val="8"/>
      <color rgb="FF0000FF"/>
      <name val="Arial"/>
      <family val="2"/>
      <charset val="1"/>
    </font>
    <font>
      <sz val="7"/>
      <color rgb="FF0000FF"/>
      <name val="Arial"/>
      <family val="2"/>
      <charset val="1"/>
    </font>
    <font>
      <sz val="8"/>
      <color rgb="FFFF3300"/>
      <name val="Arial"/>
      <family val="2"/>
      <charset val="1"/>
    </font>
    <font>
      <sz val="10"/>
      <color rgb="FFFF0000"/>
      <name val="Arial"/>
      <family val="2"/>
      <charset val="1"/>
    </font>
    <font>
      <sz val="5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sz val="8"/>
      <color rgb="FF333333"/>
      <name val="Arial"/>
      <family val="2"/>
      <charset val="1"/>
    </font>
    <font>
      <b/>
      <sz val="8"/>
      <color rgb="FF333333"/>
      <name val="Arial"/>
      <family val="2"/>
      <charset val="1"/>
    </font>
    <font>
      <b/>
      <sz val="5"/>
      <name val="Arial"/>
      <family val="2"/>
      <charset val="1"/>
    </font>
    <font>
      <sz val="8"/>
      <color rgb="FF993366"/>
      <name val="Arial"/>
      <family val="2"/>
      <charset val="1"/>
    </font>
    <font>
      <b/>
      <sz val="8"/>
      <color rgb="FF993366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color rgb="FF0000FF"/>
      <name val="Arial"/>
      <family val="2"/>
      <charset val="1"/>
    </font>
    <font>
      <b/>
      <sz val="7"/>
      <color rgb="FF0000FF"/>
      <name val="Arial"/>
      <family val="2"/>
      <charset val="1"/>
    </font>
    <font>
      <sz val="9"/>
      <name val="Arial"/>
      <family val="2"/>
      <charset val="1"/>
    </font>
    <font>
      <b/>
      <sz val="7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b/>
      <u/>
      <sz val="8"/>
      <name val="Arial"/>
      <family val="2"/>
      <charset val="1"/>
    </font>
    <font>
      <sz val="9"/>
      <color rgb="FF000000"/>
      <name val="Calibri"/>
      <family val="2"/>
      <charset val="1"/>
    </font>
    <font>
      <b/>
      <sz val="9"/>
      <color rgb="FF000000"/>
      <name val="Arial"/>
      <family val="2"/>
      <charset val="1"/>
    </font>
    <font>
      <b/>
      <sz val="8"/>
      <color rgb="FFFF6600"/>
      <name val="Arial"/>
      <family val="2"/>
      <charset val="1"/>
    </font>
    <font>
      <b/>
      <i/>
      <sz val="8"/>
      <color rgb="FFFF0000"/>
      <name val="Arial"/>
      <family val="2"/>
      <charset val="1"/>
    </font>
    <font>
      <b/>
      <i/>
      <sz val="8"/>
      <name val="Arial"/>
      <family val="2"/>
      <charset val="1"/>
    </font>
    <font>
      <b/>
      <sz val="8"/>
      <color rgb="FFFF00FF"/>
      <name val="Arial"/>
      <family val="2"/>
      <charset val="1"/>
    </font>
    <font>
      <sz val="7"/>
      <color rgb="FF000000"/>
      <name val="Arial"/>
      <family val="2"/>
      <charset val="1"/>
    </font>
    <font>
      <b/>
      <sz val="7"/>
      <color rgb="FF000000"/>
      <name val="Arial"/>
      <family val="2"/>
      <charset val="1"/>
    </font>
    <font>
      <b/>
      <sz val="8"/>
      <name val="Calibri"/>
      <family val="2"/>
      <charset val="1"/>
    </font>
    <font>
      <b/>
      <sz val="10"/>
      <name val="Calibri"/>
      <family val="2"/>
      <charset val="1"/>
    </font>
    <font>
      <b/>
      <sz val="8"/>
      <color rgb="FFFFFFFF"/>
      <name val="Arial"/>
      <family val="2"/>
      <charset val="1"/>
    </font>
    <font>
      <b/>
      <sz val="8"/>
      <color rgb="FFFF3300"/>
      <name val="Arial"/>
      <family val="2"/>
      <charset val="1"/>
    </font>
    <font>
      <sz val="5"/>
      <color rgb="FF000000"/>
      <name val="Arial"/>
      <family val="2"/>
      <charset val="1"/>
    </font>
    <font>
      <sz val="11"/>
      <color rgb="FF000000"/>
      <name val="Trebuchet MS"/>
      <family val="2"/>
      <charset val="1"/>
    </font>
    <font>
      <sz val="8"/>
      <name val="Trebuchet MS"/>
      <family val="2"/>
      <charset val="1"/>
    </font>
    <font>
      <sz val="10.5"/>
      <color rgb="FF000000"/>
      <name val="Trebuchet MS"/>
      <family val="2"/>
      <charset val="1"/>
    </font>
    <font>
      <sz val="10.5"/>
      <name val="Trebuchet MS"/>
      <family val="2"/>
      <charset val="1"/>
    </font>
    <font>
      <sz val="10.5"/>
      <color rgb="FFFF0000"/>
      <name val="Trebuchet MS"/>
      <family val="2"/>
      <charset val="1"/>
    </font>
    <font>
      <b/>
      <sz val="8"/>
      <name val="Trebuchet MS"/>
      <family val="2"/>
      <charset val="1"/>
    </font>
    <font>
      <b/>
      <sz val="7"/>
      <name val="Trebuchet MS"/>
      <family val="2"/>
      <charset val="1"/>
    </font>
    <font>
      <b/>
      <sz val="10"/>
      <color rgb="FF000000"/>
      <name val="Trebuchet MS"/>
      <family val="2"/>
      <charset val="1"/>
    </font>
    <font>
      <b/>
      <sz val="10.5"/>
      <color rgb="FF000000"/>
      <name val="Trebuchet MS"/>
      <family val="2"/>
      <charset val="1"/>
    </font>
    <font>
      <b/>
      <sz val="10.5"/>
      <color rgb="FF0000FF"/>
      <name val="Trebuchet MS"/>
      <family val="2"/>
      <charset val="1"/>
    </font>
    <font>
      <sz val="7"/>
      <name val="Trebuchet MS"/>
      <family val="2"/>
      <charset val="1"/>
    </font>
    <font>
      <b/>
      <sz val="8"/>
      <color rgb="FF000000"/>
      <name val="Trebuchet MS"/>
      <family val="2"/>
      <charset val="1"/>
    </font>
    <font>
      <b/>
      <sz val="11"/>
      <color rgb="FF000000"/>
      <name val="Trebuchet MS"/>
      <family val="2"/>
      <charset val="1"/>
    </font>
    <font>
      <b/>
      <sz val="11"/>
      <color rgb="FF0000FF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.5"/>
      <color rgb="FF000000"/>
      <name val="Arial"/>
      <family val="2"/>
      <charset val="1"/>
    </font>
    <font>
      <b/>
      <sz val="12"/>
      <color rgb="FFFF0000"/>
      <name val="Arial"/>
      <family val="2"/>
      <charset val="1"/>
    </font>
    <font>
      <b/>
      <sz val="12"/>
      <color rgb="FFFF0000"/>
      <name val="Calibri"/>
      <family val="2"/>
      <charset val="1"/>
    </font>
    <font>
      <b/>
      <sz val="11"/>
      <color rgb="FF000000"/>
      <name val="Arial"/>
      <family val="2"/>
      <charset val="1"/>
    </font>
    <font>
      <sz val="12"/>
      <color rgb="FFFF0000"/>
      <name val="Arial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Calibri"/>
      <family val="2"/>
      <charset val="1"/>
    </font>
    <font>
      <sz val="10.5"/>
      <color rgb="FF000000"/>
      <name val="Arial"/>
      <family val="2"/>
      <charset val="1"/>
    </font>
    <font>
      <b/>
      <sz val="1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FF"/>
      <name val="Arial"/>
      <family val="2"/>
      <charset val="1"/>
    </font>
    <font>
      <sz val="10"/>
      <color rgb="FF0000FF"/>
      <name val="Arial"/>
      <family val="2"/>
      <charset val="1"/>
    </font>
    <font>
      <b/>
      <sz val="10"/>
      <color rgb="FF3333FF"/>
      <name val="Arial"/>
      <family val="2"/>
      <charset val="1"/>
    </font>
    <font>
      <sz val="10"/>
      <color rgb="FFFF3333"/>
      <name val="Arial"/>
      <family val="2"/>
      <charset val="1"/>
    </font>
    <font>
      <b/>
      <sz val="12"/>
      <name val="Arial"/>
      <family val="2"/>
      <charset val="1"/>
    </font>
    <font>
      <sz val="10"/>
      <color rgb="FFFF66FF"/>
      <name val="Arial"/>
      <family val="2"/>
      <charset val="1"/>
    </font>
    <font>
      <b/>
      <sz val="10"/>
      <color rgb="FFFF3333"/>
      <name val="Arial"/>
      <family val="2"/>
      <charset val="1"/>
    </font>
    <font>
      <sz val="10"/>
      <color rgb="FF6600FF"/>
      <name val="Arial"/>
      <family val="2"/>
      <charset val="1"/>
    </font>
    <font>
      <b/>
      <sz val="10"/>
      <color rgb="FFFFFFFF"/>
      <name val="Arial"/>
      <family val="2"/>
      <charset val="1"/>
    </font>
    <font>
      <sz val="10"/>
      <color rgb="FFFF99FF"/>
      <name val="Arial"/>
      <family val="2"/>
      <charset val="1"/>
    </font>
    <font>
      <b/>
      <sz val="10"/>
      <color rgb="FFFF6666"/>
      <name val="Arial"/>
      <family val="2"/>
      <charset val="1"/>
    </font>
    <font>
      <b/>
      <sz val="10"/>
      <color rgb="FF002060"/>
      <name val="Arial"/>
      <family val="2"/>
      <charset val="1"/>
    </font>
    <font>
      <sz val="10"/>
      <color rgb="FF3333FF"/>
      <name val="Arial"/>
      <family val="2"/>
      <charset val="1"/>
    </font>
    <font>
      <sz val="10"/>
      <color rgb="FF00CC00"/>
      <name val="Arial"/>
      <family val="2"/>
      <charset val="1"/>
    </font>
    <font>
      <b/>
      <sz val="10"/>
      <color rgb="FF00CC00"/>
      <name val="Arial"/>
      <family val="2"/>
      <charset val="1"/>
    </font>
    <font>
      <b/>
      <sz val="10"/>
      <color rgb="FF00CC33"/>
      <name val="Arial"/>
      <family val="2"/>
      <charset val="1"/>
    </font>
    <font>
      <b/>
      <i/>
      <sz val="10"/>
      <name val="Arial"/>
      <family val="2"/>
      <charset val="1"/>
    </font>
    <font>
      <sz val="8"/>
      <color rgb="FF3366FF"/>
      <name val="Arial"/>
      <family val="2"/>
      <charset val="1"/>
    </font>
    <font>
      <sz val="8"/>
      <color rgb="FF002060"/>
      <name val="Arial"/>
      <family val="2"/>
      <charset val="1"/>
    </font>
    <font>
      <sz val="8"/>
      <color rgb="FF333399"/>
      <name val="Arial"/>
      <family val="2"/>
      <charset val="1"/>
    </font>
    <font>
      <b/>
      <sz val="10"/>
      <color rgb="FF00B050"/>
      <name val="Arial"/>
      <family val="2"/>
      <charset val="1"/>
    </font>
    <font>
      <b/>
      <sz val="14"/>
      <name val="Arial"/>
      <family val="2"/>
      <charset val="1"/>
    </font>
    <font>
      <b/>
      <sz val="14"/>
      <color rgb="FFFF0000"/>
      <name val="Arial"/>
      <family val="2"/>
      <charset val="1"/>
    </font>
    <font>
      <sz val="10"/>
      <color rgb="FF333399"/>
      <name val="Arial"/>
      <family val="2"/>
      <charset val="1"/>
    </font>
    <font>
      <sz val="10"/>
      <color rgb="FFFF3300"/>
      <name val="Arial"/>
      <family val="2"/>
      <charset val="1"/>
    </font>
    <font>
      <sz val="10"/>
      <color rgb="FF002060"/>
      <name val="Arial"/>
      <family val="2"/>
      <charset val="1"/>
    </font>
    <font>
      <b/>
      <sz val="10"/>
      <color rgb="FF0070C0"/>
      <name val="Arial"/>
      <family val="2"/>
      <charset val="1"/>
    </font>
    <font>
      <sz val="10"/>
      <color rgb="FF0070C0"/>
      <name val="Arial"/>
      <family val="2"/>
      <charset val="1"/>
    </font>
    <font>
      <b/>
      <sz val="10"/>
      <color rgb="FF333399"/>
      <name val="Arial"/>
      <family val="2"/>
      <charset val="1"/>
    </font>
    <font>
      <sz val="9"/>
      <color rgb="FFFF0000"/>
      <name val="Arial"/>
      <family val="2"/>
      <charset val="1"/>
    </font>
    <font>
      <b/>
      <sz val="8"/>
      <color rgb="FF333399"/>
      <name val="Arial"/>
      <family val="2"/>
      <charset val="1"/>
    </font>
    <font>
      <b/>
      <sz val="8"/>
      <color rgb="FF993300"/>
      <name val="Arial"/>
      <family val="2"/>
      <charset val="1"/>
    </font>
    <font>
      <b/>
      <u/>
      <sz val="16"/>
      <name val="Arial"/>
      <family val="2"/>
      <charset val="1"/>
    </font>
    <font>
      <sz val="12"/>
      <name val="Arial"/>
      <family val="2"/>
      <charset val="1"/>
    </font>
    <font>
      <sz val="10.5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rgb="FFED1C24"/>
      <name val="Arial"/>
      <family val="2"/>
      <charset val="1"/>
    </font>
    <font>
      <sz val="8"/>
      <color rgb="FFCE181E"/>
      <name val="Arial"/>
      <family val="2"/>
      <charset val="1"/>
    </font>
    <font>
      <sz val="8"/>
      <color rgb="FFFFF200"/>
      <name val="Arial"/>
      <family val="2"/>
      <charset val="1"/>
    </font>
    <font>
      <sz val="9"/>
      <color rgb="FFED1C24"/>
      <name val="Arial"/>
      <family val="2"/>
      <charset val="1"/>
    </font>
    <font>
      <b/>
      <sz val="9"/>
      <color rgb="FFCE181E"/>
      <name val="Arial"/>
      <family val="2"/>
      <charset val="1"/>
    </font>
    <font>
      <b/>
      <sz val="9"/>
      <color rgb="FFED1C24"/>
      <name val="Arial"/>
      <family val="2"/>
      <charset val="1"/>
    </font>
    <font>
      <sz val="10"/>
      <color rgb="FFED1C24"/>
      <name val="Arial"/>
      <family val="2"/>
      <charset val="1"/>
    </font>
    <font>
      <b/>
      <sz val="9"/>
      <color rgb="FFFF0000"/>
      <name val="Arial"/>
      <family val="2"/>
      <charset val="1"/>
    </font>
    <font>
      <sz val="9"/>
      <color rgb="FFCE181E"/>
      <name val="Arial"/>
      <family val="2"/>
      <charset val="1"/>
    </font>
    <font>
      <sz val="7"/>
      <color rgb="FFED1C24"/>
      <name val="Arial"/>
      <family val="2"/>
      <charset val="1"/>
    </font>
    <font>
      <sz val="10"/>
      <color rgb="FFCE181E"/>
      <name val="Arial"/>
      <family val="2"/>
      <charset val="1"/>
    </font>
    <font>
      <b/>
      <sz val="10"/>
      <color rgb="FFCE181E"/>
      <name val="Arial"/>
      <family val="2"/>
      <charset val="1"/>
    </font>
    <font>
      <b/>
      <sz val="7"/>
      <color rgb="FFCE181E"/>
      <name val="Arial"/>
      <family val="2"/>
      <charset val="1"/>
    </font>
    <font>
      <b/>
      <sz val="14"/>
      <color rgb="FFCE181E"/>
      <name val="Arial"/>
      <family val="2"/>
      <charset val="1"/>
    </font>
    <font>
      <b/>
      <sz val="8"/>
      <color rgb="FFED1C24"/>
      <name val="Arial"/>
      <family val="2"/>
      <charset val="1"/>
    </font>
    <font>
      <b/>
      <sz val="12"/>
      <color rgb="FFED1C24"/>
      <name val="Arial"/>
      <family val="2"/>
      <charset val="1"/>
    </font>
    <font>
      <b/>
      <sz val="8"/>
      <color rgb="FFCE181E"/>
      <name val="Arial"/>
      <family val="2"/>
      <charset val="1"/>
    </font>
    <font>
      <b/>
      <sz val="10"/>
      <color rgb="FF0066B3"/>
      <name val="Arial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/>
      <sz val="10"/>
      <color rgb="FFFF6600"/>
      <name val="Arial"/>
      <family val="2"/>
      <charset val="1"/>
    </font>
    <font>
      <sz val="7"/>
      <color rgb="FFCE181E"/>
      <name val="Arial"/>
      <family val="2"/>
      <charset val="1"/>
    </font>
    <font>
      <sz val="9"/>
      <color rgb="FF0000FF"/>
      <name val="Arial"/>
      <family val="2"/>
      <charset val="1"/>
    </font>
    <font>
      <sz val="12"/>
      <color rgb="FFCE181E"/>
      <name val="Arial"/>
      <family val="2"/>
      <charset val="1"/>
    </font>
    <font>
      <b/>
      <sz val="12"/>
      <color rgb="FFCE181E"/>
      <name val="Arial"/>
      <family val="2"/>
      <charset val="1"/>
    </font>
    <font>
      <b/>
      <sz val="11"/>
      <color rgb="FFED1C24"/>
      <name val="Arial"/>
      <family val="2"/>
      <charset val="1"/>
    </font>
    <font>
      <b/>
      <sz val="6"/>
      <color rgb="FFFF0000"/>
      <name val="Arial"/>
      <family val="2"/>
      <charset val="1"/>
    </font>
    <font>
      <b/>
      <sz val="15"/>
      <color rgb="FFFF0000"/>
      <name val="Arial"/>
      <family val="2"/>
      <charset val="1"/>
    </font>
    <font>
      <b/>
      <sz val="10"/>
      <color rgb="FFED1C24"/>
      <name val="Arial"/>
      <family val="2"/>
      <charset val="1"/>
    </font>
    <font>
      <b/>
      <sz val="9"/>
      <color rgb="FFFF0000"/>
      <name val="Arial Black"/>
      <family val="2"/>
      <charset val="1"/>
    </font>
    <font>
      <b/>
      <sz val="10"/>
      <color rgb="FFFF0000"/>
      <name val="Arial Black"/>
      <family val="2"/>
      <charset val="1"/>
    </font>
    <font>
      <sz val="10"/>
      <name val="Arial"/>
      <family val="2"/>
      <charset val="1"/>
    </font>
  </fonts>
  <fills count="54">
    <fill>
      <patternFill patternType="none"/>
    </fill>
    <fill>
      <patternFill patternType="gray125"/>
    </fill>
    <fill>
      <patternFill patternType="solid">
        <fgColor rgb="FFFFFFAB"/>
        <bgColor rgb="FFFFFFBF"/>
      </patternFill>
    </fill>
    <fill>
      <patternFill patternType="solid">
        <fgColor rgb="FFFFFF00"/>
        <bgColor rgb="FFFFF200"/>
      </patternFill>
    </fill>
    <fill>
      <patternFill patternType="solid">
        <fgColor rgb="FF69CEE5"/>
        <bgColor rgb="FF95F1F0"/>
      </patternFill>
    </fill>
    <fill>
      <patternFill patternType="solid">
        <fgColor rgb="FFCCFFCC"/>
        <bgColor rgb="FFCFFFCF"/>
      </patternFill>
    </fill>
    <fill>
      <patternFill patternType="solid">
        <fgColor rgb="FFFF9AFF"/>
        <bgColor rgb="FFF7A19A"/>
      </patternFill>
    </fill>
    <fill>
      <patternFill patternType="solid">
        <fgColor rgb="FFB0AFB1"/>
        <bgColor rgb="FFAEADAF"/>
      </patternFill>
    </fill>
    <fill>
      <patternFill patternType="solid">
        <fgColor rgb="FFFFCC99"/>
        <bgColor rgb="FFFDC89E"/>
      </patternFill>
    </fill>
    <fill>
      <patternFill patternType="solid">
        <fgColor rgb="FFFE69FE"/>
        <bgColor rgb="FFFF9AFF"/>
      </patternFill>
    </fill>
    <fill>
      <patternFill patternType="solid">
        <fgColor rgb="FF00AD00"/>
        <bgColor rgb="FF00CC00"/>
      </patternFill>
    </fill>
    <fill>
      <patternFill patternType="darkGray">
        <fgColor rgb="FFFE8707"/>
        <bgColor rgb="FFFA830E"/>
      </patternFill>
    </fill>
    <fill>
      <patternFill patternType="solid">
        <fgColor rgb="FFCCFFFF"/>
        <bgColor rgb="FFD2FFFF"/>
      </patternFill>
    </fill>
    <fill>
      <patternFill patternType="solid">
        <fgColor rgb="FF8FD24E"/>
        <bgColor rgb="FFB0AFB1"/>
      </patternFill>
    </fill>
    <fill>
      <patternFill patternType="solid">
        <fgColor rgb="FF00FF00"/>
        <bgColor rgb="FF00CC00"/>
      </patternFill>
    </fill>
    <fill>
      <patternFill patternType="solid">
        <fgColor rgb="FFFF00FF"/>
        <bgColor rgb="FFED1C24"/>
      </patternFill>
    </fill>
    <fill>
      <patternFill patternType="darkGray">
        <fgColor rgb="FFFE6F02"/>
        <bgColor rgb="FFFA830E"/>
      </patternFill>
    </fill>
    <fill>
      <patternFill patternType="darkGray">
        <fgColor rgb="FF00AD00"/>
        <bgColor rgb="FF00CC00"/>
      </patternFill>
    </fill>
    <fill>
      <patternFill patternType="solid">
        <fgColor rgb="FF00FFFF"/>
        <bgColor rgb="FF66FFFF"/>
      </patternFill>
    </fill>
    <fill>
      <patternFill patternType="solid">
        <fgColor rgb="FF000000"/>
        <bgColor rgb="FF00215E"/>
      </patternFill>
    </fill>
    <fill>
      <patternFill patternType="solid">
        <fgColor rgb="FFFFFFFF"/>
        <bgColor rgb="FFFFFFBF"/>
      </patternFill>
    </fill>
    <fill>
      <patternFill patternType="solid">
        <fgColor rgb="FFFF0000"/>
        <bgColor rgb="FFED1C24"/>
      </patternFill>
    </fill>
    <fill>
      <patternFill patternType="solid">
        <fgColor rgb="FFFFFFBF"/>
        <bgColor rgb="FFFFFFAB"/>
      </patternFill>
    </fill>
    <fill>
      <patternFill patternType="solid">
        <fgColor rgb="FF00C838"/>
        <bgColor rgb="FF00CC00"/>
      </patternFill>
    </fill>
    <fill>
      <patternFill patternType="darkGray">
        <fgColor rgb="FFFF300C"/>
        <bgColor rgb="FFFF3300"/>
      </patternFill>
    </fill>
    <fill>
      <patternFill patternType="solid">
        <fgColor rgb="FF66FFFF"/>
        <bgColor rgb="FF95F1F0"/>
      </patternFill>
    </fill>
    <fill>
      <patternFill patternType="solid">
        <fgColor rgb="FFFF6464"/>
        <bgColor rgb="FFF58220"/>
      </patternFill>
    </fill>
    <fill>
      <patternFill patternType="solid">
        <fgColor rgb="FFFFFF66"/>
        <bgColor rgb="FFFFFFAB"/>
      </patternFill>
    </fill>
    <fill>
      <patternFill patternType="solid">
        <fgColor rgb="FFAAA9AD"/>
        <bgColor rgb="FFAEADAF"/>
      </patternFill>
    </fill>
    <fill>
      <patternFill patternType="solid">
        <fgColor rgb="FFCFFFCF"/>
        <bgColor rgb="FFCCFFCC"/>
      </patternFill>
    </fill>
    <fill>
      <patternFill patternType="solid">
        <fgColor rgb="FFDCDEE5"/>
        <bgColor rgb="FFF7DEDA"/>
      </patternFill>
    </fill>
    <fill>
      <patternFill patternType="solid">
        <fgColor rgb="FF00CC00"/>
        <bgColor rgb="FF00C838"/>
      </patternFill>
    </fill>
    <fill>
      <patternFill patternType="solid">
        <fgColor rgb="FF3A94EA"/>
        <bgColor rgb="FF489DE4"/>
      </patternFill>
    </fill>
    <fill>
      <patternFill patternType="solid">
        <fgColor rgb="FF489DE4"/>
        <bgColor rgb="FF3A94EA"/>
      </patternFill>
    </fill>
    <fill>
      <patternFill patternType="solid">
        <fgColor rgb="FFFE8707"/>
        <bgColor rgb="FFFA830E"/>
      </patternFill>
    </fill>
    <fill>
      <patternFill patternType="solid">
        <fgColor rgb="FFAEADAF"/>
        <bgColor rgb="FFB0AFB1"/>
      </patternFill>
    </fill>
    <fill>
      <patternFill patternType="solid">
        <fgColor rgb="FFD2FFFF"/>
        <bgColor rgb="FFCCFFFF"/>
      </patternFill>
    </fill>
    <fill>
      <patternFill patternType="solid">
        <fgColor rgb="FF00B4B8"/>
        <bgColor rgb="FF00ACB0"/>
      </patternFill>
    </fill>
    <fill>
      <patternFill patternType="darkGray">
        <fgColor rgb="FF00B4B8"/>
        <bgColor rgb="FF00ACB0"/>
      </patternFill>
    </fill>
    <fill>
      <patternFill patternType="solid">
        <fgColor rgb="FFFFF200"/>
        <bgColor rgb="FFFFFF00"/>
      </patternFill>
    </fill>
    <fill>
      <patternFill patternType="solid">
        <fgColor rgb="FFED1C24"/>
        <bgColor rgb="FFCE181E"/>
      </patternFill>
    </fill>
    <fill>
      <patternFill patternType="solid">
        <fgColor rgb="FF00ACB0"/>
        <bgColor rgb="FF00AAAD"/>
      </patternFill>
    </fill>
    <fill>
      <patternFill patternType="solid">
        <fgColor rgb="FFFAD9D7"/>
        <bgColor rgb="FFF7DEDA"/>
      </patternFill>
    </fill>
    <fill>
      <patternFill patternType="solid">
        <fgColor rgb="FFAFF7FF"/>
        <bgColor rgb="FF95F1F0"/>
      </patternFill>
    </fill>
    <fill>
      <patternFill patternType="mediumGray">
        <fgColor rgb="FFFFFFBF"/>
        <bgColor rgb="FFFFFFAB"/>
      </patternFill>
    </fill>
    <fill>
      <patternFill patternType="solid">
        <fgColor rgb="FFFA830E"/>
        <bgColor rgb="FFFE8707"/>
      </patternFill>
    </fill>
    <fill>
      <patternFill patternType="solid">
        <fgColor rgb="FFFDC89E"/>
        <bgColor rgb="FFFFCC99"/>
      </patternFill>
    </fill>
    <fill>
      <patternFill patternType="solid">
        <fgColor rgb="FFF7DEDA"/>
        <bgColor rgb="FFFAD9D7"/>
      </patternFill>
    </fill>
    <fill>
      <patternFill patternType="solid">
        <fgColor rgb="FFFDD4D2"/>
        <bgColor rgb="FFFAD9D7"/>
      </patternFill>
    </fill>
    <fill>
      <patternFill patternType="solid">
        <fgColor rgb="FFF58220"/>
        <bgColor rgb="FFFA830E"/>
      </patternFill>
    </fill>
    <fill>
      <patternFill patternType="solid">
        <fgColor rgb="FFE6B9B8"/>
        <bgColor rgb="FFFDC89E"/>
      </patternFill>
    </fill>
    <fill>
      <patternFill patternType="solid">
        <fgColor rgb="FF00AAAD"/>
        <bgColor rgb="FF00ACB0"/>
      </patternFill>
    </fill>
    <fill>
      <patternFill patternType="solid">
        <fgColor rgb="FFF7A19A"/>
        <bgColor rgb="FFE6B9B8"/>
      </patternFill>
    </fill>
    <fill>
      <patternFill patternType="solid">
        <fgColor rgb="FF95F1F0"/>
        <bgColor rgb="FFAFF7FF"/>
      </patternFill>
    </fill>
  </fills>
  <borders count="23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rgb="FFFF0000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rgb="FF313333"/>
      </right>
      <top style="thin">
        <color rgb="FF313333"/>
      </top>
      <bottom/>
      <diagonal/>
    </border>
    <border>
      <left style="thin">
        <color auto="1"/>
      </left>
      <right style="thin">
        <color rgb="FF313333"/>
      </right>
      <top/>
      <bottom style="thin">
        <color rgb="FF313333"/>
      </bottom>
      <diagonal/>
    </border>
    <border>
      <left style="thin">
        <color auto="1"/>
      </left>
      <right style="thin">
        <color rgb="FF313333"/>
      </right>
      <top style="hair">
        <color auto="1"/>
      </top>
      <bottom style="hair">
        <color auto="1"/>
      </bottom>
      <diagonal/>
    </border>
    <border>
      <left style="thin">
        <color rgb="FF313333"/>
      </left>
      <right style="thin">
        <color rgb="FF313333"/>
      </right>
      <top/>
      <bottom style="thin">
        <color rgb="FF313333"/>
      </bottom>
      <diagonal/>
    </border>
    <border>
      <left style="thin">
        <color rgb="FF313333"/>
      </left>
      <right style="thin">
        <color rgb="FF313333"/>
      </right>
      <top style="thin">
        <color rgb="FF313333"/>
      </top>
      <bottom style="thin">
        <color rgb="FF313333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rgb="FF00215E"/>
      </left>
      <right/>
      <top style="medium">
        <color rgb="FF00215E"/>
      </top>
      <bottom style="thin">
        <color rgb="FF00215E"/>
      </bottom>
      <diagonal/>
    </border>
    <border>
      <left style="thin">
        <color rgb="FF00215E"/>
      </left>
      <right style="thin">
        <color rgb="FF00215E"/>
      </right>
      <top style="medium">
        <color rgb="FF00215E"/>
      </top>
      <bottom style="thin">
        <color rgb="FF00215E"/>
      </bottom>
      <diagonal/>
    </border>
    <border>
      <left/>
      <right/>
      <top style="medium">
        <color rgb="FF00215E"/>
      </top>
      <bottom style="thin">
        <color rgb="FF00215E"/>
      </bottom>
      <diagonal/>
    </border>
    <border>
      <left style="medium">
        <color rgb="FF00215E"/>
      </left>
      <right/>
      <top/>
      <bottom/>
      <diagonal/>
    </border>
    <border>
      <left style="medium">
        <color rgb="FF00215E"/>
      </left>
      <right/>
      <top/>
      <bottom style="thin">
        <color rgb="FF00215E"/>
      </bottom>
      <diagonal/>
    </border>
    <border>
      <left/>
      <right/>
      <top/>
      <bottom style="thin">
        <color rgb="FF00215E"/>
      </bottom>
      <diagonal/>
    </border>
    <border>
      <left style="medium">
        <color rgb="FF00215E"/>
      </left>
      <right/>
      <top style="thin">
        <color rgb="FF00215E"/>
      </top>
      <bottom style="medium">
        <color rgb="FF00215E"/>
      </bottom>
      <diagonal/>
    </border>
    <border>
      <left/>
      <right/>
      <top style="thin">
        <color rgb="FF00215E"/>
      </top>
      <bottom style="medium">
        <color rgb="FF00215E"/>
      </bottom>
      <diagonal/>
    </border>
    <border>
      <left style="hair">
        <color auto="1"/>
      </left>
      <right style="hair">
        <color auto="1"/>
      </right>
      <top style="thin">
        <color rgb="FF00215E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rgb="FF00215E"/>
      </top>
      <bottom style="hair">
        <color auto="1"/>
      </bottom>
      <diagonal/>
    </border>
    <border>
      <left/>
      <right style="hair">
        <color auto="1"/>
      </right>
      <top style="thin">
        <color rgb="FF00215E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rgb="FF00215E"/>
      </top>
      <bottom/>
      <diagonal/>
    </border>
    <border>
      <left style="thin">
        <color auto="1"/>
      </left>
      <right style="hair">
        <color auto="1"/>
      </right>
      <top/>
      <bottom style="thin">
        <color rgb="FF00215E"/>
      </bottom>
      <diagonal/>
    </border>
    <border>
      <left style="hair">
        <color auto="1"/>
      </left>
      <right style="thin">
        <color auto="1"/>
      </right>
      <top/>
      <bottom style="thin">
        <color rgb="FF00215E"/>
      </bottom>
      <diagonal/>
    </border>
    <border>
      <left style="thin">
        <color rgb="FF00215E"/>
      </left>
      <right style="thin">
        <color rgb="FF00215E"/>
      </right>
      <top style="hair">
        <color rgb="FF00215E"/>
      </top>
      <bottom style="hair">
        <color rgb="FF00215E"/>
      </bottom>
      <diagonal/>
    </border>
    <border>
      <left style="thin">
        <color rgb="FF00215E"/>
      </left>
      <right style="hair">
        <color auto="1"/>
      </right>
      <top style="hair">
        <color rgb="FF00215E"/>
      </top>
      <bottom style="hair">
        <color rgb="FF00215E"/>
      </bottom>
      <diagonal/>
    </border>
    <border>
      <left style="thin">
        <color auto="1"/>
      </left>
      <right style="thin">
        <color rgb="FF00215E"/>
      </right>
      <top style="hair">
        <color rgb="FF00215E"/>
      </top>
      <bottom style="thin">
        <color rgb="FF00215E"/>
      </bottom>
      <diagonal/>
    </border>
    <border>
      <left style="thin">
        <color rgb="FF00215E"/>
      </left>
      <right style="hair">
        <color auto="1"/>
      </right>
      <top style="hair">
        <color rgb="FF00215E"/>
      </top>
      <bottom style="thin">
        <color rgb="FF00215E"/>
      </bottom>
      <diagonal/>
    </border>
    <border>
      <left style="thin">
        <color rgb="FF00215E"/>
      </left>
      <right style="thin">
        <color rgb="FF00215E"/>
      </right>
      <top style="thin">
        <color rgb="FF00215E"/>
      </top>
      <bottom style="thin">
        <color rgb="FF00215E"/>
      </bottom>
      <diagonal/>
    </border>
    <border>
      <left style="thin">
        <color rgb="FF00215E"/>
      </left>
      <right style="hair">
        <color auto="1"/>
      </right>
      <top/>
      <bottom style="thin">
        <color rgb="FF00215E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215E"/>
      </top>
      <bottom style="thin">
        <color rgb="FF00215E"/>
      </bottom>
      <diagonal/>
    </border>
    <border>
      <left/>
      <right style="hair">
        <color auto="1"/>
      </right>
      <top style="thin">
        <color rgb="FF00215E"/>
      </top>
      <bottom style="thin">
        <color rgb="FF00215E"/>
      </bottom>
      <diagonal/>
    </border>
    <border>
      <left style="medium">
        <color rgb="FF00215E"/>
      </left>
      <right style="medium">
        <color rgb="FF00215E"/>
      </right>
      <top style="medium">
        <color rgb="FF00215E"/>
      </top>
      <bottom/>
      <diagonal/>
    </border>
    <border>
      <left style="medium">
        <color rgb="FF00215E"/>
      </left>
      <right style="medium">
        <color rgb="FF00215E"/>
      </right>
      <top/>
      <bottom style="medium">
        <color rgb="FF00215E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 diagonalUp="1">
      <left style="dotted">
        <color auto="1"/>
      </left>
      <right style="dotted">
        <color auto="1"/>
      </right>
      <top style="thin">
        <color auto="1"/>
      </top>
      <bottom style="dotted">
        <color auto="1"/>
      </bottom>
      <diagonal style="hair">
        <color auto="1"/>
      </diagonal>
    </border>
    <border>
      <left style="hair">
        <color auto="1"/>
      </left>
      <right style="hair">
        <color auto="1"/>
      </right>
      <top style="dotted">
        <color auto="1"/>
      </top>
      <bottom style="hair">
        <color auto="1"/>
      </bottom>
      <diagonal/>
    </border>
    <border diagonalUp="1"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 style="hair">
        <color auto="1"/>
      </diagonal>
    </border>
    <border diagonalUp="1">
      <left style="dotted">
        <color auto="1"/>
      </left>
      <right style="dotted">
        <color auto="1"/>
      </right>
      <top style="dotted">
        <color auto="1"/>
      </top>
      <bottom style="hair">
        <color auto="1"/>
      </bottom>
      <diagonal style="hair">
        <color auto="1"/>
      </diagonal>
    </border>
    <border>
      <left style="medium">
        <color rgb="FFED1C24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n">
        <color auto="1"/>
      </left>
      <right style="dotted">
        <color auto="1"/>
      </right>
      <top style="hair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dotted">
        <color auto="1"/>
      </bottom>
      <diagonal/>
    </border>
    <border>
      <left style="medium">
        <color rgb="FFED1C24"/>
      </left>
      <right style="dotted">
        <color auto="1"/>
      </right>
      <top style="hair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dotted">
        <color auto="1"/>
      </bottom>
      <diagonal/>
    </border>
    <border>
      <left style="medium">
        <color rgb="FFED1C24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hair">
        <color auto="1"/>
      </bottom>
      <diagonal/>
    </border>
    <border>
      <left style="medium">
        <color rgb="FFED1C24"/>
      </left>
      <right style="dotted">
        <color auto="1"/>
      </right>
      <top style="dotted">
        <color auto="1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hair">
        <color auto="1"/>
      </bottom>
      <diagonal/>
    </border>
    <border>
      <left style="hair">
        <color auto="1"/>
      </left>
      <right style="dotted">
        <color auto="1"/>
      </right>
      <top style="hair">
        <color auto="1"/>
      </top>
      <bottom style="dotted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dotted">
        <color auto="1"/>
      </bottom>
      <diagonal/>
    </border>
    <border>
      <left style="hair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 style="hair">
        <color auto="1"/>
      </left>
      <right style="dotted">
        <color auto="1"/>
      </right>
      <top style="dotted">
        <color auto="1"/>
      </top>
      <bottom style="hair">
        <color auto="1"/>
      </bottom>
      <diagonal/>
    </border>
    <border>
      <left style="dotted">
        <color auto="1"/>
      </left>
      <right style="hair">
        <color auto="1"/>
      </right>
      <top style="dotted">
        <color auto="1"/>
      </top>
      <bottom style="hair">
        <color auto="1"/>
      </bottom>
      <diagonal/>
    </border>
    <border>
      <left style="medium">
        <color rgb="FFED1C24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rgb="FFED1C24"/>
      </left>
      <right style="dotted">
        <color auto="1"/>
      </right>
      <top style="dotted">
        <color auto="1"/>
      </top>
      <bottom/>
      <diagonal/>
    </border>
    <border>
      <left style="medium">
        <color rgb="FFED1C24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rgb="FFED1C24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ED1C24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dotted">
        <color auto="1"/>
      </bottom>
      <diagonal/>
    </border>
    <border>
      <left/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/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dotted">
        <color auto="1"/>
      </top>
      <bottom style="thin">
        <color auto="1"/>
      </bottom>
      <diagonal/>
    </border>
    <border>
      <left/>
      <right style="dotted">
        <color auto="1"/>
      </right>
      <top style="dotted">
        <color auto="1"/>
      </top>
      <bottom style="thin">
        <color auto="1"/>
      </bottom>
      <diagonal/>
    </border>
    <border>
      <left style="medium">
        <color rgb="FFED1C24"/>
      </left>
      <right style="medium">
        <color rgb="FFED1C24"/>
      </right>
      <top style="medium">
        <color rgb="FFED1C24"/>
      </top>
      <bottom style="medium">
        <color rgb="FFED1C24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rgb="FFED1C24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 diagonalUp="1"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hair">
        <color auto="1"/>
      </diagonal>
    </border>
    <border>
      <left style="dotted">
        <color auto="1"/>
      </left>
      <right/>
      <top style="hair">
        <color auto="1"/>
      </top>
      <bottom style="dotted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hair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hair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hair">
        <color auto="1"/>
      </right>
      <top/>
      <bottom style="dotted">
        <color auto="1"/>
      </bottom>
      <diagonal/>
    </border>
    <border>
      <left style="dotted">
        <color auto="1"/>
      </left>
      <right style="hair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tted">
        <color auto="1"/>
      </right>
      <top/>
      <bottom style="hair">
        <color auto="1"/>
      </bottom>
      <diagonal/>
    </border>
    <border>
      <left style="dotted">
        <color auto="1"/>
      </left>
      <right style="dotted">
        <color auto="1"/>
      </right>
      <top/>
      <bottom style="hair">
        <color auto="1"/>
      </bottom>
      <diagonal/>
    </border>
    <border>
      <left style="dotted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 diagonalUp="1">
      <left style="dotted">
        <color auto="1"/>
      </left>
      <right style="dotted">
        <color auto="1"/>
      </right>
      <top style="hair">
        <color auto="1"/>
      </top>
      <bottom style="dotted">
        <color auto="1"/>
      </bottom>
      <diagonal style="hair">
        <color auto="1"/>
      </diagonal>
    </border>
    <border diagonalUp="1">
      <left style="dotted">
        <color auto="1"/>
      </left>
      <right style="dotted">
        <color auto="1"/>
      </right>
      <top style="hair">
        <color auto="1"/>
      </top>
      <bottom style="dotted">
        <color auto="1"/>
      </bottom>
      <diagonal style="dotted">
        <color rgb="FFED1C24"/>
      </diagonal>
    </border>
    <border diagonalUp="1">
      <left style="hair">
        <color auto="1"/>
      </left>
      <right style="dotted">
        <color auto="1"/>
      </right>
      <top style="dotted">
        <color auto="1"/>
      </top>
      <bottom style="dotted">
        <color auto="1"/>
      </bottom>
      <diagonal style="hair">
        <color auto="1"/>
      </diagonal>
    </border>
    <border diagonalUp="1">
      <left style="dotted">
        <color auto="1"/>
      </left>
      <right style="hair">
        <color auto="1"/>
      </right>
      <top style="dotted">
        <color auto="1"/>
      </top>
      <bottom style="dotted">
        <color auto="1"/>
      </bottom>
      <diagonal style="hair">
        <color rgb="FFED1C24"/>
      </diagonal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 diagonalUp="1"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thin">
        <color rgb="FFED1C24"/>
      </diagonal>
    </border>
    <border diagonalUp="1"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 style="hair">
        <color auto="1"/>
      </diagonal>
    </border>
  </borders>
  <cellStyleXfs count="2">
    <xf numFmtId="0" fontId="0" fillId="0" borderId="0"/>
    <xf numFmtId="0" fontId="141" fillId="0" borderId="0"/>
  </cellStyleXfs>
  <cellXfs count="2398">
    <xf numFmtId="0" fontId="0" fillId="0" borderId="0" xfId="0"/>
    <xf numFmtId="0" fontId="5" fillId="0" borderId="58" xfId="0" applyFont="1" applyBorder="1" applyAlignment="1">
      <alignment horizontal="center"/>
    </xf>
    <xf numFmtId="0" fontId="26" fillId="0" borderId="0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distributed" wrapText="1"/>
    </xf>
    <xf numFmtId="0" fontId="7" fillId="0" borderId="60" xfId="0" applyFont="1" applyBorder="1" applyAlignment="1">
      <alignment horizontal="center" vertical="center"/>
    </xf>
    <xf numFmtId="0" fontId="7" fillId="8" borderId="27" xfId="0" applyFont="1" applyFill="1" applyBorder="1" applyAlignment="1">
      <alignment horizontal="center" vertical="center"/>
    </xf>
    <xf numFmtId="2" fontId="10" fillId="0" borderId="60" xfId="0" applyNumberFormat="1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/>
    <xf numFmtId="49" fontId="3" fillId="3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164" fontId="7" fillId="0" borderId="3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2" fontId="4" fillId="0" borderId="7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2" fillId="5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2" fontId="4" fillId="0" borderId="16" xfId="0" applyNumberFormat="1" applyFont="1" applyBorder="1" applyAlignment="1">
      <alignment horizontal="center"/>
    </xf>
    <xf numFmtId="0" fontId="7" fillId="6" borderId="7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12" fillId="7" borderId="16" xfId="0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/>
    </xf>
    <xf numFmtId="0" fontId="7" fillId="8" borderId="17" xfId="0" applyFont="1" applyFill="1" applyBorder="1" applyAlignment="1">
      <alignment horizontal="center"/>
    </xf>
    <xf numFmtId="2" fontId="10" fillId="9" borderId="13" xfId="0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7" fillId="10" borderId="17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7" fillId="11" borderId="16" xfId="0" applyFont="1" applyFill="1" applyBorder="1" applyAlignment="1">
      <alignment horizontal="center" vertical="center"/>
    </xf>
    <xf numFmtId="0" fontId="0" fillId="0" borderId="9" xfId="0" applyBorder="1"/>
    <xf numFmtId="2" fontId="10" fillId="12" borderId="13" xfId="0" applyNumberFormat="1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/>
    </xf>
    <xf numFmtId="0" fontId="7" fillId="14" borderId="7" xfId="0" applyFont="1" applyFill="1" applyBorder="1" applyAlignment="1">
      <alignment horizontal="center" vertical="center"/>
    </xf>
    <xf numFmtId="0" fontId="7" fillId="15" borderId="17" xfId="0" applyFont="1" applyFill="1" applyBorder="1" applyAlignment="1">
      <alignment horizontal="center" vertical="center"/>
    </xf>
    <xf numFmtId="0" fontId="7" fillId="16" borderId="7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2" fontId="10" fillId="17" borderId="13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18" borderId="16" xfId="0" applyFont="1" applyFill="1" applyBorder="1" applyAlignment="1">
      <alignment horizontal="center" vertical="center"/>
    </xf>
    <xf numFmtId="164" fontId="13" fillId="19" borderId="18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18" xfId="0" applyNumberFormat="1" applyFont="1" applyBorder="1" applyAlignment="1">
      <alignment horizontal="center"/>
    </xf>
    <xf numFmtId="0" fontId="2" fillId="2" borderId="0" xfId="0" applyFont="1" applyFill="1"/>
    <xf numFmtId="0" fontId="0" fillId="2" borderId="0" xfId="0" applyFill="1"/>
    <xf numFmtId="0" fontId="0" fillId="2" borderId="0" xfId="0" applyFont="1" applyFill="1"/>
    <xf numFmtId="0" fontId="0" fillId="0" borderId="25" xfId="0" applyBorder="1" applyAlignment="1">
      <alignment horizontal="center"/>
    </xf>
    <xf numFmtId="16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0" fontId="2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2" fillId="5" borderId="11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wrapText="1"/>
    </xf>
    <xf numFmtId="0" fontId="2" fillId="0" borderId="28" xfId="0" applyFont="1" applyBorder="1" applyAlignment="1">
      <alignment horizontal="center" vertical="center"/>
    </xf>
    <xf numFmtId="2" fontId="10" fillId="0" borderId="29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wrapText="1"/>
    </xf>
    <xf numFmtId="0" fontId="11" fillId="0" borderId="15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wrapText="1"/>
    </xf>
    <xf numFmtId="0" fontId="0" fillId="0" borderId="0" xfId="0" applyFont="1"/>
    <xf numFmtId="0" fontId="8" fillId="0" borderId="6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2" fillId="0" borderId="1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49" fontId="4" fillId="20" borderId="4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right"/>
    </xf>
    <xf numFmtId="2" fontId="4" fillId="0" borderId="29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49" fontId="4" fillId="20" borderId="13" xfId="0" applyNumberFormat="1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0" fillId="0" borderId="0" xfId="0" applyAlignment="1">
      <alignment horizontal="left" indent="1"/>
    </xf>
    <xf numFmtId="0" fontId="8" fillId="0" borderId="0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16" fillId="0" borderId="5" xfId="0" applyNumberFormat="1" applyFont="1" applyBorder="1" applyAlignment="1">
      <alignment horizontal="center" vertical="center"/>
    </xf>
    <xf numFmtId="2" fontId="8" fillId="0" borderId="3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2" fontId="8" fillId="0" borderId="36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0" fontId="5" fillId="0" borderId="0" xfId="0" applyFont="1"/>
    <xf numFmtId="0" fontId="0" fillId="0" borderId="0" xfId="0" applyAlignment="1" applyProtection="1">
      <alignment horizontal="center"/>
      <protection locked="0"/>
    </xf>
    <xf numFmtId="0" fontId="4" fillId="0" borderId="3" xfId="0" applyFont="1" applyBorder="1" applyAlignment="1">
      <alignment horizontal="center"/>
    </xf>
    <xf numFmtId="16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64" fontId="7" fillId="0" borderId="11" xfId="0" applyNumberFormat="1" applyFont="1" applyBorder="1" applyAlignment="1">
      <alignment horizontal="center"/>
    </xf>
    <xf numFmtId="164" fontId="7" fillId="0" borderId="38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4" fillId="0" borderId="19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2" fontId="4" fillId="0" borderId="17" xfId="0" applyNumberFormat="1" applyFont="1" applyBorder="1" applyAlignment="1">
      <alignment horizontal="center"/>
    </xf>
    <xf numFmtId="0" fontId="7" fillId="5" borderId="11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/>
    </xf>
    <xf numFmtId="0" fontId="8" fillId="0" borderId="40" xfId="0" applyFont="1" applyBorder="1" applyAlignment="1" applyProtection="1">
      <alignment horizontal="center"/>
      <protection locked="0"/>
    </xf>
    <xf numFmtId="0" fontId="8" fillId="0" borderId="9" xfId="0" applyFont="1" applyBorder="1" applyAlignment="1" applyProtection="1">
      <alignment horizontal="center"/>
      <protection locked="0"/>
    </xf>
    <xf numFmtId="0" fontId="8" fillId="0" borderId="39" xfId="0" applyFont="1" applyBorder="1" applyAlignment="1">
      <alignment horizontal="center"/>
    </xf>
    <xf numFmtId="2" fontId="4" fillId="0" borderId="38" xfId="0" applyNumberFormat="1" applyFont="1" applyBorder="1" applyAlignment="1">
      <alignment horizontal="center"/>
    </xf>
    <xf numFmtId="0" fontId="7" fillId="0" borderId="2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8" fillId="0" borderId="19" xfId="0" applyFont="1" applyBorder="1" applyAlignment="1" applyProtection="1">
      <alignment horizontal="center"/>
      <protection locked="0"/>
    </xf>
    <xf numFmtId="0" fontId="21" fillId="0" borderId="0" xfId="0" applyFont="1"/>
    <xf numFmtId="0" fontId="7" fillId="0" borderId="40" xfId="0" applyFont="1" applyBorder="1" applyAlignment="1" applyProtection="1">
      <alignment horizontal="center"/>
      <protection locked="0"/>
    </xf>
    <xf numFmtId="0" fontId="7" fillId="5" borderId="8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49" fontId="4" fillId="20" borderId="10" xfId="0" applyNumberFormat="1" applyFont="1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49" fontId="4" fillId="20" borderId="17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49" fontId="4" fillId="20" borderId="48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2" fontId="16" fillId="0" borderId="4" xfId="0" applyNumberFormat="1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2" fontId="18" fillId="0" borderId="0" xfId="0" applyNumberFormat="1" applyFont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64" fontId="7" fillId="0" borderId="0" xfId="0" applyNumberFormat="1" applyFont="1" applyAlignment="1">
      <alignment horizontal="center"/>
    </xf>
    <xf numFmtId="0" fontId="23" fillId="3" borderId="0" xfId="0" applyFont="1" applyFill="1"/>
    <xf numFmtId="0" fontId="0" fillId="3" borderId="0" xfId="0" applyFill="1"/>
    <xf numFmtId="0" fontId="5" fillId="0" borderId="0" xfId="0" applyFont="1" applyAlignment="1">
      <alignment horizontal="center"/>
    </xf>
    <xf numFmtId="0" fontId="0" fillId="20" borderId="0" xfId="0" applyFill="1" applyAlignment="1">
      <alignment horizontal="center"/>
    </xf>
    <xf numFmtId="0" fontId="23" fillId="0" borderId="0" xfId="0" applyFont="1" applyAlignment="1">
      <alignment horizontal="center"/>
    </xf>
    <xf numFmtId="0" fontId="7" fillId="3" borderId="49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50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2" fontId="7" fillId="0" borderId="7" xfId="0" applyNumberFormat="1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0" fontId="10" fillId="5" borderId="8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24" fillId="0" borderId="9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0" fontId="26" fillId="0" borderId="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5" fillId="0" borderId="50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2" fontId="7" fillId="0" borderId="16" xfId="0" applyNumberFormat="1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25" fillId="0" borderId="4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0" fillId="0" borderId="15" xfId="0" applyBorder="1"/>
    <xf numFmtId="0" fontId="7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164" fontId="7" fillId="0" borderId="17" xfId="0" applyNumberFormat="1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1" fontId="7" fillId="0" borderId="13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2" fontId="7" fillId="0" borderId="29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2" fontId="7" fillId="0" borderId="51" xfId="0" applyNumberFormat="1" applyFont="1" applyBorder="1" applyAlignment="1">
      <alignment horizontal="center" vertical="center"/>
    </xf>
    <xf numFmtId="0" fontId="10" fillId="0" borderId="50" xfId="0" applyFont="1" applyBorder="1" applyAlignment="1">
      <alignment horizontal="center"/>
    </xf>
    <xf numFmtId="0" fontId="11" fillId="0" borderId="52" xfId="0" applyFont="1" applyBorder="1" applyAlignment="1"/>
    <xf numFmtId="0" fontId="21" fillId="0" borderId="9" xfId="0" applyFont="1" applyBorder="1" applyAlignment="1">
      <alignment horizontal="center"/>
    </xf>
    <xf numFmtId="0" fontId="5" fillId="0" borderId="50" xfId="0" applyFont="1" applyBorder="1"/>
    <xf numFmtId="0" fontId="11" fillId="0" borderId="0" xfId="0" applyFont="1" applyBorder="1" applyAlignment="1">
      <alignment horizontal="center"/>
    </xf>
    <xf numFmtId="1" fontId="7" fillId="0" borderId="17" xfId="0" applyNumberFormat="1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10" fillId="0" borderId="31" xfId="0" applyFont="1" applyBorder="1" applyAlignment="1">
      <alignment horizontal="center"/>
    </xf>
    <xf numFmtId="164" fontId="10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9" fontId="7" fillId="20" borderId="11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49" fontId="7" fillId="2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16" fillId="0" borderId="11" xfId="0" applyNumberFormat="1" applyFont="1" applyBorder="1" applyAlignment="1">
      <alignment horizontal="center" vertical="center"/>
    </xf>
    <xf numFmtId="2" fontId="11" fillId="0" borderId="53" xfId="0" applyNumberFormat="1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2" fontId="30" fillId="0" borderId="0" xfId="0" applyNumberFormat="1" applyFont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2" fontId="11" fillId="0" borderId="54" xfId="0" applyNumberFormat="1" applyFont="1" applyBorder="1" applyAlignment="1">
      <alignment horizontal="center" vertical="center"/>
    </xf>
    <xf numFmtId="0" fontId="0" fillId="0" borderId="52" xfId="0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10" fillId="5" borderId="11" xfId="0" applyFont="1" applyFill="1" applyBorder="1" applyAlignment="1">
      <alignment horizontal="center" vertical="center"/>
    </xf>
    <xf numFmtId="0" fontId="11" fillId="0" borderId="40" xfId="0" applyFont="1" applyBorder="1" applyAlignment="1" applyProtection="1">
      <alignment horizontal="center"/>
      <protection locked="0"/>
    </xf>
    <xf numFmtId="0" fontId="10" fillId="0" borderId="28" xfId="0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6" fillId="0" borderId="40" xfId="0" applyFont="1" applyBorder="1" applyAlignment="1" applyProtection="1">
      <alignment horizontal="center"/>
      <protection locked="0"/>
    </xf>
    <xf numFmtId="0" fontId="20" fillId="0" borderId="40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11" fillId="0" borderId="32" xfId="0" applyFont="1" applyBorder="1" applyAlignment="1">
      <alignment horizontal="center"/>
    </xf>
    <xf numFmtId="0" fontId="11" fillId="0" borderId="55" xfId="0" applyFont="1" applyBorder="1" applyAlignment="1">
      <alignment horizontal="center"/>
    </xf>
    <xf numFmtId="0" fontId="11" fillId="0" borderId="56" xfId="0" applyFont="1" applyBorder="1" applyAlignment="1">
      <alignment horizontal="center"/>
    </xf>
    <xf numFmtId="0" fontId="9" fillId="0" borderId="57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2" fontId="16" fillId="0" borderId="27" xfId="0" applyNumberFormat="1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0" fillId="2" borderId="0" xfId="0" applyFont="1" applyFill="1" applyAlignment="1"/>
    <xf numFmtId="0" fontId="0" fillId="2" borderId="0" xfId="0" applyFill="1" applyAlignment="1"/>
    <xf numFmtId="0" fontId="7" fillId="3" borderId="1" xfId="0" applyFont="1" applyFill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0" fillId="0" borderId="0" xfId="0" applyBorder="1"/>
    <xf numFmtId="0" fontId="0" fillId="0" borderId="9" xfId="0" applyFont="1" applyBorder="1"/>
    <xf numFmtId="2" fontId="4" fillId="0" borderId="48" xfId="0" applyNumberFormat="1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4" fillId="0" borderId="15" xfId="0" applyFont="1" applyBorder="1" applyAlignment="1">
      <alignment horizontal="center" wrapText="1"/>
    </xf>
    <xf numFmtId="0" fontId="4" fillId="0" borderId="15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164" fontId="2" fillId="0" borderId="8" xfId="0" applyNumberFormat="1" applyFont="1" applyBorder="1" applyAlignment="1">
      <alignment horizontal="center" vertical="center"/>
    </xf>
    <xf numFmtId="0" fontId="4" fillId="0" borderId="58" xfId="0" applyFont="1" applyBorder="1" applyAlignment="1">
      <alignment horizontal="center"/>
    </xf>
    <xf numFmtId="2" fontId="4" fillId="0" borderId="30" xfId="0" applyNumberFormat="1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49" fontId="4" fillId="20" borderId="8" xfId="0" applyNumberFormat="1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49" fontId="2" fillId="20" borderId="8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6" fillId="20" borderId="9" xfId="0" applyFont="1" applyFill="1" applyBorder="1" applyAlignment="1">
      <alignment horizontal="center"/>
    </xf>
    <xf numFmtId="0" fontId="5" fillId="20" borderId="9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"/>
    </xf>
    <xf numFmtId="0" fontId="2" fillId="0" borderId="59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2" xfId="0" applyFont="1" applyBorder="1" applyAlignment="1">
      <alignment horizontal="center"/>
    </xf>
    <xf numFmtId="0" fontId="11" fillId="0" borderId="48" xfId="0" applyFont="1" applyBorder="1" applyAlignment="1">
      <alignment horizontal="center"/>
    </xf>
    <xf numFmtId="0" fontId="11" fillId="0" borderId="63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16" fontId="5" fillId="0" borderId="0" xfId="0" applyNumberFormat="1" applyFont="1"/>
    <xf numFmtId="164" fontId="33" fillId="0" borderId="11" xfId="0" applyNumberFormat="1" applyFont="1" applyBorder="1" applyAlignment="1">
      <alignment horizontal="center" vertical="center"/>
    </xf>
    <xf numFmtId="0" fontId="4" fillId="13" borderId="49" xfId="0" applyFont="1" applyFill="1" applyBorder="1" applyAlignment="1">
      <alignment horizontal="center" vertical="center"/>
    </xf>
    <xf numFmtId="0" fontId="4" fillId="13" borderId="64" xfId="0" applyFont="1" applyFill="1" applyBorder="1" applyAlignment="1">
      <alignment horizontal="center" vertical="center"/>
    </xf>
    <xf numFmtId="49" fontId="4" fillId="13" borderId="7" xfId="0" applyNumberFormat="1" applyFont="1" applyFill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2" fontId="4" fillId="13" borderId="44" xfId="0" applyNumberFormat="1" applyFont="1" applyFill="1" applyBorder="1" applyAlignment="1">
      <alignment horizontal="center" vertical="center"/>
    </xf>
    <xf numFmtId="0" fontId="4" fillId="13" borderId="66" xfId="0" applyFont="1" applyFill="1" applyBorder="1" applyAlignment="1">
      <alignment horizontal="center" vertical="center"/>
    </xf>
    <xf numFmtId="49" fontId="4" fillId="13" borderId="67" xfId="0" applyNumberFormat="1" applyFont="1" applyFill="1" applyBorder="1" applyAlignment="1">
      <alignment horizontal="center" vertical="center"/>
    </xf>
    <xf numFmtId="2" fontId="4" fillId="13" borderId="43" xfId="0" applyNumberFormat="1" applyFont="1" applyFill="1" applyBorder="1" applyAlignment="1">
      <alignment horizontal="center" vertical="center"/>
    </xf>
    <xf numFmtId="0" fontId="4" fillId="13" borderId="55" xfId="0" applyFont="1" applyFill="1" applyBorder="1" applyAlignment="1">
      <alignment horizontal="center" vertical="center"/>
    </xf>
    <xf numFmtId="49" fontId="4" fillId="13" borderId="10" xfId="0" applyNumberFormat="1" applyFont="1" applyFill="1" applyBorder="1" applyAlignment="1">
      <alignment horizontal="center" vertical="center"/>
    </xf>
    <xf numFmtId="2" fontId="4" fillId="13" borderId="68" xfId="0" applyNumberFormat="1" applyFont="1" applyFill="1" applyBorder="1" applyAlignment="1">
      <alignment horizontal="center" vertical="center"/>
    </xf>
    <xf numFmtId="0" fontId="4" fillId="13" borderId="56" xfId="0" applyFont="1" applyFill="1" applyBorder="1" applyAlignment="1">
      <alignment horizontal="center" vertical="center"/>
    </xf>
    <xf numFmtId="49" fontId="4" fillId="13" borderId="48" xfId="0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23" fillId="0" borderId="3" xfId="0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2" fontId="4" fillId="0" borderId="28" xfId="0" applyNumberFormat="1" applyFont="1" applyBorder="1" applyAlignment="1">
      <alignment horizontal="center"/>
    </xf>
    <xf numFmtId="2" fontId="4" fillId="0" borderId="69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2" fontId="4" fillId="0" borderId="70" xfId="0" applyNumberFormat="1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34" fillId="0" borderId="9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35" fillId="8" borderId="27" xfId="0" applyFont="1" applyFill="1" applyBorder="1" applyAlignment="1">
      <alignment horizontal="center" vertical="center"/>
    </xf>
    <xf numFmtId="164" fontId="4" fillId="0" borderId="28" xfId="0" applyNumberFormat="1" applyFont="1" applyBorder="1" applyAlignment="1">
      <alignment horizontal="center"/>
    </xf>
    <xf numFmtId="2" fontId="4" fillId="0" borderId="63" xfId="0" applyNumberFormat="1" applyFont="1" applyBorder="1" applyAlignment="1">
      <alignment horizontal="center"/>
    </xf>
    <xf numFmtId="0" fontId="30" fillId="0" borderId="0" xfId="0" applyFont="1" applyBorder="1" applyAlignment="1">
      <alignment horizontal="center"/>
    </xf>
    <xf numFmtId="2" fontId="4" fillId="0" borderId="27" xfId="0" applyNumberFormat="1" applyFont="1" applyBorder="1" applyAlignment="1">
      <alignment horizontal="center" vertical="center"/>
    </xf>
    <xf numFmtId="49" fontId="4" fillId="20" borderId="27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2" fontId="4" fillId="0" borderId="43" xfId="0" applyNumberFormat="1" applyFont="1" applyBorder="1" applyAlignment="1">
      <alignment horizontal="center" vertical="center"/>
    </xf>
    <xf numFmtId="49" fontId="4" fillId="20" borderId="43" xfId="0" applyNumberFormat="1" applyFont="1" applyFill="1" applyBorder="1" applyAlignment="1">
      <alignment horizontal="center" vertical="center"/>
    </xf>
    <xf numFmtId="2" fontId="4" fillId="0" borderId="55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" fontId="4" fillId="0" borderId="55" xfId="0" applyNumberFormat="1" applyFont="1" applyBorder="1" applyAlignment="1">
      <alignment horizontal="center" vertical="center"/>
    </xf>
    <xf numFmtId="49" fontId="4" fillId="20" borderId="29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6" fillId="3" borderId="0" xfId="0" applyFont="1" applyFill="1" applyBorder="1"/>
    <xf numFmtId="0" fontId="36" fillId="3" borderId="0" xfId="0" applyFont="1" applyFill="1" applyBorder="1" applyAlignment="1"/>
    <xf numFmtId="0" fontId="37" fillId="0" borderId="0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0" fontId="5" fillId="21" borderId="68" xfId="0" applyFont="1" applyFill="1" applyBorder="1" applyAlignment="1">
      <alignment horizontal="center" vertical="center"/>
    </xf>
    <xf numFmtId="0" fontId="29" fillId="0" borderId="50" xfId="0" applyFont="1" applyBorder="1" applyAlignment="1">
      <alignment horizontal="center"/>
    </xf>
    <xf numFmtId="0" fontId="37" fillId="0" borderId="59" xfId="0" applyFont="1" applyBorder="1" applyAlignment="1">
      <alignment horizontal="center"/>
    </xf>
    <xf numFmtId="0" fontId="29" fillId="0" borderId="27" xfId="0" applyFont="1" applyBorder="1" applyAlignment="1">
      <alignment horizontal="center"/>
    </xf>
    <xf numFmtId="0" fontId="37" fillId="0" borderId="5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32" xfId="0" applyFont="1" applyBorder="1" applyAlignment="1">
      <alignment horizontal="center"/>
    </xf>
    <xf numFmtId="164" fontId="29" fillId="0" borderId="43" xfId="0" applyNumberFormat="1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164" fontId="29" fillId="0" borderId="9" xfId="0" applyNumberFormat="1" applyFont="1" applyBorder="1" applyAlignment="1">
      <alignment horizontal="center"/>
    </xf>
    <xf numFmtId="0" fontId="29" fillId="0" borderId="55" xfId="0" applyFont="1" applyBorder="1" applyAlignment="1">
      <alignment horizontal="center"/>
    </xf>
    <xf numFmtId="0" fontId="29" fillId="0" borderId="4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0" borderId="66" xfId="0" applyFont="1" applyBorder="1" applyAlignment="1">
      <alignment horizontal="center"/>
    </xf>
    <xf numFmtId="0" fontId="7" fillId="0" borderId="43" xfId="0" applyFont="1" applyBorder="1" applyAlignment="1">
      <alignment horizontal="center"/>
    </xf>
    <xf numFmtId="0" fontId="4" fillId="0" borderId="9" xfId="0" applyFont="1" applyBorder="1"/>
    <xf numFmtId="0" fontId="38" fillId="0" borderId="9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29" fillId="0" borderId="15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0" fontId="29" fillId="0" borderId="33" xfId="0" applyFont="1" applyBorder="1" applyAlignment="1">
      <alignment horizontal="center"/>
    </xf>
    <xf numFmtId="0" fontId="29" fillId="0" borderId="60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7" fillId="0" borderId="71" xfId="0" applyFont="1" applyBorder="1" applyAlignment="1">
      <alignment horizontal="center"/>
    </xf>
    <xf numFmtId="0" fontId="7" fillId="0" borderId="44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41" fillId="0" borderId="15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29" fillId="0" borderId="71" xfId="0" applyFont="1" applyBorder="1" applyAlignment="1">
      <alignment horizontal="center"/>
    </xf>
    <xf numFmtId="2" fontId="7" fillId="0" borderId="44" xfId="0" applyNumberFormat="1" applyFont="1" applyBorder="1" applyAlignment="1">
      <alignment horizontal="center" vertical="center"/>
    </xf>
    <xf numFmtId="0" fontId="4" fillId="0" borderId="47" xfId="0" applyFont="1" applyBorder="1" applyAlignment="1">
      <alignment horizontal="center"/>
    </xf>
    <xf numFmtId="0" fontId="29" fillId="0" borderId="43" xfId="0" applyFont="1" applyBorder="1" applyAlignment="1">
      <alignment horizontal="center"/>
    </xf>
    <xf numFmtId="0" fontId="29" fillId="0" borderId="29" xfId="0" applyFont="1" applyBorder="1" applyAlignment="1">
      <alignment horizontal="center"/>
    </xf>
    <xf numFmtId="0" fontId="42" fillId="0" borderId="50" xfId="0" applyFont="1" applyBorder="1" applyAlignment="1">
      <alignment horizontal="center"/>
    </xf>
    <xf numFmtId="0" fontId="43" fillId="0" borderId="50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164" fontId="2" fillId="0" borderId="48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2" fontId="8" fillId="0" borderId="53" xfId="0" applyNumberFormat="1" applyFont="1" applyBorder="1" applyAlignment="1">
      <alignment horizontal="center" vertical="center"/>
    </xf>
    <xf numFmtId="2" fontId="8" fillId="0" borderId="54" xfId="0" applyNumberFormat="1" applyFont="1" applyBorder="1" applyAlignment="1">
      <alignment horizontal="center" vertical="center"/>
    </xf>
    <xf numFmtId="0" fontId="2" fillId="0" borderId="0" xfId="0" applyFont="1" applyBorder="1"/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2" fontId="7" fillId="0" borderId="0" xfId="0" applyNumberFormat="1" applyFont="1" applyBorder="1" applyAlignment="1">
      <alignment horizontal="center" vertical="center"/>
    </xf>
    <xf numFmtId="1" fontId="4" fillId="0" borderId="0" xfId="0" applyNumberFormat="1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20" xfId="0" applyFont="1" applyBorder="1" applyAlignment="1">
      <alignment horizontal="center"/>
    </xf>
    <xf numFmtId="1" fontId="5" fillId="0" borderId="0" xfId="0" applyNumberFormat="1" applyFont="1"/>
    <xf numFmtId="0" fontId="10" fillId="0" borderId="39" xfId="0" applyFont="1" applyBorder="1" applyAlignment="1">
      <alignment horizontal="center"/>
    </xf>
    <xf numFmtId="0" fontId="44" fillId="0" borderId="9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6" xfId="0" applyFont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5" fillId="0" borderId="0" xfId="0" applyFont="1" applyBorder="1"/>
    <xf numFmtId="0" fontId="0" fillId="0" borderId="11" xfId="0" applyFont="1" applyBorder="1" applyAlignment="1">
      <alignment horizontal="center" vertical="center"/>
    </xf>
    <xf numFmtId="0" fontId="10" fillId="0" borderId="0" xfId="0" applyFont="1"/>
    <xf numFmtId="0" fontId="7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/>
    </xf>
    <xf numFmtId="0" fontId="29" fillId="0" borderId="0" xfId="0" applyFont="1" applyAlignment="1">
      <alignment horizontal="center"/>
    </xf>
    <xf numFmtId="0" fontId="23" fillId="0" borderId="0" xfId="0" applyFont="1" applyBorder="1" applyAlignment="1">
      <alignment horizontal="center"/>
    </xf>
    <xf numFmtId="0" fontId="23" fillId="0" borderId="52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29" fillId="3" borderId="1" xfId="0" applyFont="1" applyFill="1" applyBorder="1" applyAlignment="1">
      <alignment horizontal="center"/>
    </xf>
    <xf numFmtId="0" fontId="29" fillId="0" borderId="2" xfId="0" applyFont="1" applyBorder="1" applyAlignment="1">
      <alignment horizontal="center"/>
    </xf>
    <xf numFmtId="164" fontId="29" fillId="0" borderId="8" xfId="0" applyNumberFormat="1" applyFont="1" applyBorder="1" applyAlignment="1">
      <alignment horizontal="center"/>
    </xf>
    <xf numFmtId="164" fontId="29" fillId="0" borderId="11" xfId="0" applyNumberFormat="1" applyFont="1" applyBorder="1" applyAlignment="1">
      <alignment horizontal="center"/>
    </xf>
    <xf numFmtId="0" fontId="29" fillId="0" borderId="26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2" fontId="29" fillId="0" borderId="17" xfId="0" applyNumberFormat="1" applyFont="1" applyBorder="1" applyAlignment="1">
      <alignment horizontal="center"/>
    </xf>
    <xf numFmtId="2" fontId="29" fillId="0" borderId="0" xfId="0" applyNumberFormat="1" applyFont="1" applyBorder="1" applyAlignment="1">
      <alignment horizontal="center"/>
    </xf>
    <xf numFmtId="0" fontId="29" fillId="5" borderId="11" xfId="0" applyFont="1" applyFill="1" applyBorder="1" applyAlignment="1">
      <alignment horizontal="center" vertical="center"/>
    </xf>
    <xf numFmtId="0" fontId="29" fillId="0" borderId="39" xfId="0" applyFont="1" applyBorder="1" applyAlignment="1">
      <alignment horizontal="center"/>
    </xf>
    <xf numFmtId="0" fontId="46" fillId="0" borderId="9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2" fontId="29" fillId="0" borderId="10" xfId="0" applyNumberFormat="1" applyFont="1" applyBorder="1" applyAlignment="1">
      <alignment horizontal="center"/>
    </xf>
    <xf numFmtId="2" fontId="29" fillId="0" borderId="11" xfId="0" applyNumberFormat="1" applyFont="1" applyBorder="1" applyAlignment="1">
      <alignment horizontal="center"/>
    </xf>
    <xf numFmtId="0" fontId="29" fillId="0" borderId="28" xfId="0" applyFont="1" applyBorder="1" applyAlignment="1">
      <alignment horizontal="center" vertical="center"/>
    </xf>
    <xf numFmtId="2" fontId="29" fillId="0" borderId="29" xfId="0" applyNumberFormat="1" applyFont="1" applyBorder="1" applyAlignment="1">
      <alignment horizontal="center" vertical="center"/>
    </xf>
    <xf numFmtId="0" fontId="46" fillId="0" borderId="1" xfId="0" applyFont="1" applyBorder="1" applyAlignment="1">
      <alignment horizontal="center"/>
    </xf>
    <xf numFmtId="0" fontId="7" fillId="0" borderId="66" xfId="0" applyFont="1" applyBorder="1" applyAlignment="1">
      <alignment horizontal="center"/>
    </xf>
    <xf numFmtId="2" fontId="29" fillId="0" borderId="16" xfId="0" applyNumberFormat="1" applyFont="1" applyBorder="1" applyAlignment="1">
      <alignment horizontal="center"/>
    </xf>
    <xf numFmtId="2" fontId="29" fillId="0" borderId="7" xfId="0" applyNumberFormat="1" applyFont="1" applyBorder="1" applyAlignment="1">
      <alignment horizontal="center"/>
    </xf>
    <xf numFmtId="0" fontId="47" fillId="0" borderId="9" xfId="0" applyFont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2" fontId="29" fillId="0" borderId="72" xfId="0" applyNumberFormat="1" applyFont="1" applyBorder="1" applyAlignment="1">
      <alignment horizontal="center"/>
    </xf>
    <xf numFmtId="0" fontId="5" fillId="0" borderId="5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2" fontId="29" fillId="0" borderId="73" xfId="0" applyNumberFormat="1" applyFont="1" applyBorder="1" applyAlignment="1">
      <alignment horizontal="center"/>
    </xf>
    <xf numFmtId="164" fontId="29" fillId="0" borderId="0" xfId="0" applyNumberFormat="1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2" fontId="29" fillId="0" borderId="74" xfId="0" applyNumberFormat="1" applyFont="1" applyBorder="1" applyAlignment="1">
      <alignment horizontal="center"/>
    </xf>
    <xf numFmtId="2" fontId="29" fillId="0" borderId="38" xfId="0" applyNumberFormat="1" applyFont="1" applyBorder="1" applyAlignment="1">
      <alignment horizontal="center"/>
    </xf>
    <xf numFmtId="2" fontId="29" fillId="0" borderId="44" xfId="0" applyNumberFormat="1" applyFont="1" applyBorder="1" applyAlignment="1">
      <alignment horizontal="center" vertical="center"/>
    </xf>
    <xf numFmtId="0" fontId="29" fillId="0" borderId="37" xfId="0" applyFont="1" applyBorder="1" applyAlignment="1">
      <alignment horizontal="center"/>
    </xf>
    <xf numFmtId="0" fontId="5" fillId="0" borderId="66" xfId="0" applyFont="1" applyBorder="1" applyAlignment="1">
      <alignment horizontal="center"/>
    </xf>
    <xf numFmtId="0" fontId="46" fillId="0" borderId="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46" fillId="0" borderId="6" xfId="0" applyFont="1" applyBorder="1" applyAlignment="1">
      <alignment horizontal="center"/>
    </xf>
    <xf numFmtId="0" fontId="5" fillId="0" borderId="71" xfId="0" applyFont="1" applyBorder="1" applyAlignment="1">
      <alignment horizontal="center"/>
    </xf>
    <xf numFmtId="0" fontId="29" fillId="0" borderId="0" xfId="0" applyFont="1" applyBorder="1" applyAlignment="1">
      <alignment horizontal="center" vertical="center"/>
    </xf>
    <xf numFmtId="2" fontId="29" fillId="0" borderId="12" xfId="0" applyNumberFormat="1" applyFont="1" applyBorder="1" applyAlignment="1">
      <alignment horizontal="center" vertical="center"/>
    </xf>
    <xf numFmtId="0" fontId="29" fillId="0" borderId="12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2" fontId="29" fillId="0" borderId="0" xfId="0" applyNumberFormat="1" applyFont="1" applyBorder="1" applyAlignment="1">
      <alignment horizontal="center" vertical="center"/>
    </xf>
    <xf numFmtId="0" fontId="7" fillId="0" borderId="57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164" fontId="29" fillId="0" borderId="11" xfId="0" applyNumberFormat="1" applyFont="1" applyBorder="1" applyAlignment="1">
      <alignment horizontal="center" vertical="center"/>
    </xf>
    <xf numFmtId="0" fontId="29" fillId="0" borderId="38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5" fillId="0" borderId="50" xfId="0" applyFont="1" applyBorder="1" applyAlignment="1">
      <alignment horizontal="center"/>
    </xf>
    <xf numFmtId="0" fontId="29" fillId="0" borderId="8" xfId="0" applyFont="1" applyBorder="1" applyAlignment="1">
      <alignment horizontal="center" vertical="center"/>
    </xf>
    <xf numFmtId="49" fontId="29" fillId="20" borderId="75" xfId="0" applyNumberFormat="1" applyFont="1" applyFill="1" applyBorder="1" applyAlignment="1">
      <alignment horizontal="center" vertical="center"/>
    </xf>
    <xf numFmtId="0" fontId="29" fillId="0" borderId="75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29" fillId="0" borderId="58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" fillId="0" borderId="57" xfId="0" applyFont="1" applyBorder="1" applyAlignment="1">
      <alignment horizontal="center"/>
    </xf>
    <xf numFmtId="49" fontId="29" fillId="20" borderId="76" xfId="0" applyNumberFormat="1" applyFont="1" applyFill="1" applyBorder="1" applyAlignment="1">
      <alignment horizontal="center" vertical="center"/>
    </xf>
    <xf numFmtId="0" fontId="29" fillId="0" borderId="76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49" fontId="29" fillId="20" borderId="77" xfId="0" applyNumberFormat="1" applyFont="1" applyFill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49" fontId="29" fillId="20" borderId="0" xfId="0" applyNumberFormat="1" applyFont="1" applyFill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4" fillId="0" borderId="27" xfId="0" applyNumberFormat="1" applyFont="1" applyBorder="1" applyAlignment="1">
      <alignment horizontal="center" vertical="center"/>
    </xf>
    <xf numFmtId="2" fontId="29" fillId="0" borderId="35" xfId="0" applyNumberFormat="1" applyFont="1" applyBorder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2" fontId="29" fillId="0" borderId="36" xfId="0" applyNumberFormat="1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2" fontId="29" fillId="20" borderId="40" xfId="0" applyNumberFormat="1" applyFont="1" applyFill="1" applyBorder="1" applyAlignment="1">
      <alignment horizontal="center" vertical="center"/>
    </xf>
    <xf numFmtId="0" fontId="29" fillId="0" borderId="40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49" fillId="2" borderId="0" xfId="0" applyFont="1" applyFill="1" applyBorder="1" applyAlignment="1"/>
    <xf numFmtId="0" fontId="49" fillId="2" borderId="0" xfId="0" applyFont="1" applyFill="1" applyBorder="1" applyAlignment="1">
      <alignment vertical="center"/>
    </xf>
    <xf numFmtId="0" fontId="49" fillId="0" borderId="0" xfId="0" applyFont="1" applyAlignment="1">
      <alignment horizontal="center"/>
    </xf>
    <xf numFmtId="0" fontId="5" fillId="0" borderId="79" xfId="0" applyFont="1" applyBorder="1" applyAlignment="1">
      <alignment horizontal="center"/>
    </xf>
    <xf numFmtId="0" fontId="5" fillId="0" borderId="80" xfId="0" applyFont="1" applyBorder="1" applyAlignment="1">
      <alignment horizontal="center"/>
    </xf>
    <xf numFmtId="0" fontId="5" fillId="0" borderId="81" xfId="0" applyFont="1" applyBorder="1" applyAlignment="1">
      <alignment horizontal="center"/>
    </xf>
    <xf numFmtId="0" fontId="5" fillId="14" borderId="1" xfId="0" applyFont="1" applyFill="1" applyBorder="1" applyAlignment="1">
      <alignment horizontal="center"/>
    </xf>
    <xf numFmtId="0" fontId="50" fillId="0" borderId="39" xfId="0" applyFont="1" applyBorder="1" applyAlignment="1">
      <alignment horizontal="center" vertical="top"/>
    </xf>
    <xf numFmtId="0" fontId="51" fillId="0" borderId="1" xfId="0" applyFont="1" applyBorder="1" applyAlignment="1">
      <alignment horizontal="center" vertical="top"/>
    </xf>
    <xf numFmtId="0" fontId="51" fillId="0" borderId="45" xfId="0" applyFont="1" applyBorder="1" applyAlignment="1">
      <alignment horizontal="center" vertical="top"/>
    </xf>
    <xf numFmtId="0" fontId="51" fillId="0" borderId="15" xfId="0" applyFont="1" applyBorder="1" applyAlignment="1">
      <alignment horizontal="center" vertical="top"/>
    </xf>
    <xf numFmtId="0" fontId="51" fillId="0" borderId="46" xfId="0" applyFont="1" applyBorder="1" applyAlignment="1">
      <alignment horizontal="center" vertical="top"/>
    </xf>
    <xf numFmtId="0" fontId="52" fillId="0" borderId="1" xfId="0" applyFont="1" applyBorder="1" applyAlignment="1">
      <alignment horizontal="center" vertical="top"/>
    </xf>
    <xf numFmtId="0" fontId="53" fillId="0" borderId="1" xfId="0" applyFont="1" applyBorder="1" applyAlignment="1">
      <alignment horizontal="center" vertical="top"/>
    </xf>
    <xf numFmtId="0" fontId="52" fillId="0" borderId="9" xfId="0" applyFont="1" applyBorder="1" applyAlignment="1">
      <alignment horizontal="center" vertical="top"/>
    </xf>
    <xf numFmtId="164" fontId="54" fillId="0" borderId="7" xfId="0" applyNumberFormat="1" applyFont="1" applyBorder="1" applyAlignment="1">
      <alignment horizontal="center"/>
    </xf>
    <xf numFmtId="164" fontId="54" fillId="0" borderId="0" xfId="0" applyNumberFormat="1" applyFont="1" applyBorder="1" applyAlignment="1">
      <alignment horizontal="center"/>
    </xf>
    <xf numFmtId="0" fontId="0" fillId="0" borderId="82" xfId="0" applyFont="1" applyBorder="1"/>
    <xf numFmtId="0" fontId="0" fillId="0" borderId="0" xfId="0" applyFont="1" applyBorder="1"/>
    <xf numFmtId="0" fontId="55" fillId="0" borderId="39" xfId="0" applyFont="1" applyBorder="1" applyAlignment="1">
      <alignment horizontal="center" vertical="top"/>
    </xf>
    <xf numFmtId="0" fontId="56" fillId="0" borderId="5" xfId="0" applyFont="1" applyBorder="1" applyAlignment="1">
      <alignment horizontal="center" vertical="top"/>
    </xf>
    <xf numFmtId="0" fontId="57" fillId="0" borderId="5" xfId="0" applyFont="1" applyBorder="1" applyAlignment="1">
      <alignment horizontal="center" vertical="top"/>
    </xf>
    <xf numFmtId="0" fontId="57" fillId="0" borderId="20" xfId="0" applyFont="1" applyBorder="1" applyAlignment="1">
      <alignment horizontal="center" vertical="top"/>
    </xf>
    <xf numFmtId="0" fontId="57" fillId="0" borderId="5" xfId="0" applyFont="1" applyBorder="1" applyAlignment="1">
      <alignment horizontal="center" vertical="center"/>
    </xf>
    <xf numFmtId="0" fontId="56" fillId="0" borderId="32" xfId="0" applyFont="1" applyBorder="1" applyAlignment="1">
      <alignment horizontal="center" vertical="top"/>
    </xf>
    <xf numFmtId="0" fontId="58" fillId="0" borderId="9" xfId="0" applyFont="1" applyBorder="1" applyAlignment="1">
      <alignment horizontal="center" vertical="top"/>
    </xf>
    <xf numFmtId="2" fontId="54" fillId="0" borderId="7" xfId="0" applyNumberFormat="1" applyFont="1" applyBorder="1" applyAlignment="1">
      <alignment horizontal="center"/>
    </xf>
    <xf numFmtId="0" fontId="59" fillId="0" borderId="39" xfId="0" applyFont="1" applyBorder="1" applyAlignment="1">
      <alignment horizontal="center" vertical="top"/>
    </xf>
    <xf numFmtId="0" fontId="56" fillId="0" borderId="9" xfId="0" applyFont="1" applyBorder="1" applyAlignment="1">
      <alignment horizontal="center" vertical="top"/>
    </xf>
    <xf numFmtId="0" fontId="60" fillId="0" borderId="9" xfId="0" applyFont="1" applyBorder="1" applyAlignment="1">
      <alignment horizontal="center" vertical="top"/>
    </xf>
    <xf numFmtId="0" fontId="60" fillId="0" borderId="39" xfId="0" applyFont="1" applyBorder="1" applyAlignment="1">
      <alignment horizontal="center" vertical="top"/>
    </xf>
    <xf numFmtId="0" fontId="57" fillId="0" borderId="9" xfId="0" applyFont="1" applyBorder="1" applyAlignment="1">
      <alignment horizontal="center" vertical="center"/>
    </xf>
    <xf numFmtId="0" fontId="57" fillId="0" borderId="9" xfId="0" applyFont="1" applyBorder="1" applyAlignment="1">
      <alignment horizontal="center" vertical="top"/>
    </xf>
    <xf numFmtId="0" fontId="56" fillId="0" borderId="55" xfId="0" applyFont="1" applyBorder="1" applyAlignment="1">
      <alignment horizontal="center" vertical="top"/>
    </xf>
    <xf numFmtId="0" fontId="54" fillId="0" borderId="9" xfId="0" applyFont="1" applyBorder="1" applyAlignment="1">
      <alignment horizontal="center" vertical="top"/>
    </xf>
    <xf numFmtId="2" fontId="50" fillId="0" borderId="10" xfId="0" applyNumberFormat="1" applyFont="1" applyBorder="1" applyAlignment="1">
      <alignment horizontal="center"/>
    </xf>
    <xf numFmtId="2" fontId="50" fillId="0" borderId="11" xfId="0" applyNumberFormat="1" applyFont="1" applyBorder="1" applyAlignment="1">
      <alignment horizontal="center"/>
    </xf>
    <xf numFmtId="0" fontId="7" fillId="0" borderId="59" xfId="0" applyFont="1" applyBorder="1" applyAlignment="1">
      <alignment horizontal="center" vertical="center"/>
    </xf>
    <xf numFmtId="2" fontId="3" fillId="0" borderId="29" xfId="0" applyNumberFormat="1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top"/>
    </xf>
    <xf numFmtId="0" fontId="60" fillId="0" borderId="1" xfId="0" applyFont="1" applyBorder="1" applyAlignment="1">
      <alignment horizontal="center" vertical="top"/>
    </xf>
    <xf numFmtId="0" fontId="60" fillId="0" borderId="45" xfId="0" applyFont="1" applyBorder="1" applyAlignment="1">
      <alignment horizontal="center" vertical="top"/>
    </xf>
    <xf numFmtId="0" fontId="57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top"/>
    </xf>
    <xf numFmtId="0" fontId="56" fillId="0" borderId="66" xfId="0" applyFont="1" applyBorder="1" applyAlignment="1">
      <alignment horizontal="center" vertical="top"/>
    </xf>
    <xf numFmtId="2" fontId="54" fillId="0" borderId="48" xfId="0" applyNumberFormat="1" applyFont="1" applyBorder="1" applyAlignment="1">
      <alignment horizontal="center"/>
    </xf>
    <xf numFmtId="2" fontId="54" fillId="0" borderId="17" xfId="0" applyNumberFormat="1" applyFont="1" applyBorder="1" applyAlignment="1">
      <alignment horizontal="center"/>
    </xf>
    <xf numFmtId="0" fontId="55" fillId="0" borderId="39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 vertical="top"/>
    </xf>
    <xf numFmtId="0" fontId="59" fillId="0" borderId="39" xfId="0" applyFont="1" applyBorder="1" applyAlignment="1">
      <alignment horizontal="center" vertical="center"/>
    </xf>
    <xf numFmtId="0" fontId="60" fillId="0" borderId="55" xfId="0" applyFont="1" applyBorder="1" applyAlignment="1">
      <alignment horizontal="center" vertical="top"/>
    </xf>
    <xf numFmtId="0" fontId="60" fillId="0" borderId="15" xfId="0" applyFont="1" applyBorder="1" applyAlignment="1">
      <alignment horizontal="center" vertical="top"/>
    </xf>
    <xf numFmtId="0" fontId="56" fillId="0" borderId="15" xfId="0" applyFont="1" applyBorder="1" applyAlignment="1">
      <alignment horizontal="center" vertical="top"/>
    </xf>
    <xf numFmtId="0" fontId="60" fillId="0" borderId="47" xfId="0" applyFont="1" applyBorder="1" applyAlignment="1">
      <alignment horizontal="center" vertical="top"/>
    </xf>
    <xf numFmtId="0" fontId="57" fillId="0" borderId="15" xfId="0" applyFont="1" applyBorder="1" applyAlignment="1">
      <alignment horizontal="center" vertical="center"/>
    </xf>
    <xf numFmtId="0" fontId="57" fillId="0" borderId="15" xfId="0" applyFont="1" applyBorder="1" applyAlignment="1">
      <alignment horizontal="center" vertical="top"/>
    </xf>
    <xf numFmtId="0" fontId="60" fillId="0" borderId="33" xfId="0" applyFont="1" applyBorder="1" applyAlignment="1">
      <alignment horizontal="center" vertical="top"/>
    </xf>
    <xf numFmtId="0" fontId="57" fillId="0" borderId="6" xfId="0" applyFont="1" applyBorder="1" applyAlignment="1">
      <alignment horizontal="center" vertical="top"/>
    </xf>
    <xf numFmtId="0" fontId="57" fillId="0" borderId="61" xfId="0" applyFont="1" applyBorder="1" applyAlignment="1">
      <alignment horizontal="center" vertical="top"/>
    </xf>
    <xf numFmtId="0" fontId="57" fillId="0" borderId="6" xfId="0" applyFont="1" applyBorder="1" applyAlignment="1">
      <alignment horizontal="center" vertical="center"/>
    </xf>
    <xf numFmtId="0" fontId="57" fillId="0" borderId="71" xfId="0" applyFont="1" applyBorder="1" applyAlignment="1">
      <alignment horizontal="center" vertical="top"/>
    </xf>
    <xf numFmtId="2" fontId="3" fillId="0" borderId="44" xfId="0" applyNumberFormat="1" applyFont="1" applyBorder="1" applyAlignment="1">
      <alignment horizontal="center" vertical="center"/>
    </xf>
    <xf numFmtId="0" fontId="60" fillId="0" borderId="66" xfId="0" applyFont="1" applyBorder="1" applyAlignment="1">
      <alignment horizontal="center" vertical="top"/>
    </xf>
    <xf numFmtId="0" fontId="61" fillId="0" borderId="5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0" fillId="0" borderId="83" xfId="0" applyFont="1" applyBorder="1"/>
    <xf numFmtId="0" fontId="0" fillId="0" borderId="84" xfId="0" applyFont="1" applyBorder="1"/>
    <xf numFmtId="0" fontId="61" fillId="0" borderId="15" xfId="0" applyFont="1" applyBorder="1" applyAlignment="1">
      <alignment horizontal="center" vertical="center"/>
    </xf>
    <xf numFmtId="2" fontId="54" fillId="0" borderId="13" xfId="0" applyNumberFormat="1" applyFont="1" applyBorder="1" applyAlignment="1">
      <alignment horizontal="center"/>
    </xf>
    <xf numFmtId="0" fontId="0" fillId="0" borderId="85" xfId="0" applyBorder="1"/>
    <xf numFmtId="0" fontId="0" fillId="0" borderId="86" xfId="0" applyBorder="1"/>
    <xf numFmtId="0" fontId="56" fillId="0" borderId="6" xfId="0" applyFont="1" applyBorder="1" applyAlignment="1">
      <alignment horizontal="center" vertical="top"/>
    </xf>
    <xf numFmtId="0" fontId="61" fillId="0" borderId="6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58" fillId="0" borderId="71" xfId="0" applyFont="1" applyBorder="1" applyAlignment="1">
      <alignment horizontal="center" vertical="top"/>
    </xf>
    <xf numFmtId="0" fontId="54" fillId="0" borderId="55" xfId="0" applyFont="1" applyBorder="1" applyAlignment="1">
      <alignment horizontal="center" vertical="top"/>
    </xf>
    <xf numFmtId="0" fontId="54" fillId="0" borderId="33" xfId="0" applyFont="1" applyBorder="1" applyAlignment="1">
      <alignment horizontal="center" vertical="top"/>
    </xf>
    <xf numFmtId="0" fontId="2" fillId="0" borderId="57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4" fillId="0" borderId="87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49" fontId="4" fillId="20" borderId="89" xfId="0" applyNumberFormat="1" applyFont="1" applyFill="1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4" fillId="0" borderId="91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/>
    </xf>
    <xf numFmtId="49" fontId="4" fillId="20" borderId="51" xfId="0" applyNumberFormat="1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84" xfId="0" applyFont="1" applyBorder="1" applyAlignment="1">
      <alignment horizontal="center" vertical="center"/>
    </xf>
    <xf numFmtId="49" fontId="4" fillId="20" borderId="93" xfId="0" applyNumberFormat="1" applyFont="1" applyFill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0" fillId="0" borderId="58" xfId="0" applyBorder="1"/>
    <xf numFmtId="49" fontId="4" fillId="20" borderId="95" xfId="0" applyNumberFormat="1" applyFont="1" applyFill="1" applyBorder="1" applyAlignment="1">
      <alignment horizontal="center" vertical="center"/>
    </xf>
    <xf numFmtId="0" fontId="4" fillId="0" borderId="96" xfId="0" applyFont="1" applyBorder="1" applyAlignment="1">
      <alignment horizontal="center" vertical="center"/>
    </xf>
    <xf numFmtId="49" fontId="4" fillId="20" borderId="97" xfId="0" applyNumberFormat="1" applyFont="1" applyFill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4" fillId="0" borderId="100" xfId="0" applyFont="1" applyBorder="1" applyAlignment="1">
      <alignment horizontal="center"/>
    </xf>
    <xf numFmtId="0" fontId="2" fillId="0" borderId="100" xfId="0" applyFont="1" applyBorder="1"/>
    <xf numFmtId="0" fontId="4" fillId="0" borderId="101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2" fontId="11" fillId="0" borderId="102" xfId="0" applyNumberFormat="1" applyFont="1" applyBorder="1" applyAlignment="1">
      <alignment horizontal="center" vertical="center"/>
    </xf>
    <xf numFmtId="2" fontId="11" fillId="0" borderId="103" xfId="0" applyNumberFormat="1" applyFont="1" applyBorder="1" applyAlignment="1">
      <alignment horizontal="center" vertical="center"/>
    </xf>
    <xf numFmtId="2" fontId="7" fillId="20" borderId="9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2" borderId="59" xfId="0" applyFill="1" applyBorder="1"/>
    <xf numFmtId="0" fontId="0" fillId="2" borderId="0" xfId="0" applyFill="1" applyBorder="1"/>
    <xf numFmtId="0" fontId="0" fillId="22" borderId="37" xfId="0" applyFill="1" applyBorder="1"/>
    <xf numFmtId="0" fontId="0" fillId="22" borderId="0" xfId="0" applyFill="1" applyBorder="1"/>
    <xf numFmtId="0" fontId="0" fillId="22" borderId="0" xfId="0" applyFill="1"/>
    <xf numFmtId="0" fontId="0" fillId="2" borderId="59" xfId="0" applyFill="1" applyBorder="1"/>
    <xf numFmtId="49" fontId="62" fillId="0" borderId="0" xfId="0" applyNumberFormat="1" applyFont="1" applyBorder="1" applyAlignment="1"/>
    <xf numFmtId="0" fontId="0" fillId="0" borderId="37" xfId="0" applyBorder="1" applyAlignment="1">
      <alignment horizontal="center"/>
    </xf>
    <xf numFmtId="0" fontId="62" fillId="21" borderId="1" xfId="0" applyFont="1" applyFill="1" applyBorder="1" applyAlignment="1">
      <alignment horizontal="center"/>
    </xf>
    <xf numFmtId="0" fontId="63" fillId="0" borderId="1" xfId="0" applyFont="1" applyBorder="1" applyAlignment="1">
      <alignment horizontal="center"/>
    </xf>
    <xf numFmtId="0" fontId="64" fillId="0" borderId="5" xfId="0" applyFont="1" applyBorder="1" applyAlignment="1">
      <alignment horizontal="center" vertical="top"/>
    </xf>
    <xf numFmtId="0" fontId="64" fillId="0" borderId="32" xfId="0" applyFont="1" applyBorder="1" applyAlignment="1">
      <alignment horizontal="center" vertical="top"/>
    </xf>
    <xf numFmtId="0" fontId="65" fillId="0" borderId="9" xfId="0" applyFont="1" applyBorder="1" applyAlignment="1">
      <alignment horizontal="center"/>
    </xf>
    <xf numFmtId="0" fontId="66" fillId="0" borderId="9" xfId="0" applyFont="1" applyBorder="1" applyAlignment="1">
      <alignment horizontal="center"/>
    </xf>
    <xf numFmtId="0" fontId="67" fillId="0" borderId="55" xfId="0" applyFont="1" applyBorder="1" applyAlignment="1">
      <alignment horizontal="center"/>
    </xf>
    <xf numFmtId="2" fontId="5" fillId="0" borderId="29" xfId="0" applyNumberFormat="1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/>
    </xf>
    <xf numFmtId="0" fontId="66" fillId="0" borderId="1" xfId="0" applyFont="1" applyBorder="1" applyAlignment="1">
      <alignment horizontal="center"/>
    </xf>
    <xf numFmtId="0" fontId="67" fillId="0" borderId="66" xfId="0" applyFont="1" applyBorder="1" applyAlignment="1">
      <alignment horizontal="center"/>
    </xf>
    <xf numFmtId="0" fontId="68" fillId="0" borderId="9" xfId="0" applyFont="1" applyBorder="1" applyAlignment="1">
      <alignment horizontal="center"/>
    </xf>
    <xf numFmtId="0" fontId="69" fillId="0" borderId="55" xfId="0" applyFont="1" applyBorder="1" applyAlignment="1">
      <alignment horizontal="center"/>
    </xf>
    <xf numFmtId="0" fontId="65" fillId="0" borderId="15" xfId="0" applyFont="1" applyBorder="1" applyAlignment="1">
      <alignment horizontal="center"/>
    </xf>
    <xf numFmtId="0" fontId="66" fillId="0" borderId="15" xfId="0" applyFont="1" applyBorder="1" applyAlignment="1">
      <alignment horizontal="center"/>
    </xf>
    <xf numFmtId="0" fontId="67" fillId="0" borderId="33" xfId="0" applyFont="1" applyBorder="1" applyAlignment="1">
      <alignment horizontal="center"/>
    </xf>
    <xf numFmtId="0" fontId="64" fillId="0" borderId="6" xfId="0" applyFont="1" applyBorder="1" applyAlignment="1">
      <alignment horizontal="center" vertical="top"/>
    </xf>
    <xf numFmtId="0" fontId="64" fillId="0" borderId="71" xfId="0" applyFont="1" applyBorder="1" applyAlignment="1">
      <alignment horizontal="center" vertical="top"/>
    </xf>
    <xf numFmtId="0" fontId="70" fillId="0" borderId="6" xfId="0" applyFont="1" applyBorder="1" applyAlignment="1">
      <alignment horizontal="center" vertical="top"/>
    </xf>
    <xf numFmtId="0" fontId="65" fillId="0" borderId="1" xfId="0" applyFont="1" applyBorder="1" applyAlignment="1">
      <alignment horizontal="center" vertical="top"/>
    </xf>
    <xf numFmtId="0" fontId="64" fillId="0" borderId="5" xfId="0" applyFont="1" applyBorder="1" applyAlignment="1">
      <alignment horizontal="center"/>
    </xf>
    <xf numFmtId="0" fontId="71" fillId="0" borderId="5" xfId="0" applyFont="1" applyBorder="1" applyAlignment="1">
      <alignment horizontal="center"/>
    </xf>
    <xf numFmtId="0" fontId="64" fillId="0" borderId="32" xfId="0" applyFont="1" applyBorder="1" applyAlignment="1">
      <alignment horizontal="center"/>
    </xf>
    <xf numFmtId="0" fontId="72" fillId="0" borderId="6" xfId="0" applyFont="1" applyBorder="1" applyAlignment="1">
      <alignment horizontal="center"/>
    </xf>
    <xf numFmtId="0" fontId="67" fillId="0" borderId="6" xfId="0" applyFont="1" applyBorder="1" applyAlignment="1">
      <alignment horizontal="center"/>
    </xf>
    <xf numFmtId="0" fontId="72" fillId="0" borderId="9" xfId="0" applyFont="1" applyBorder="1" applyAlignment="1">
      <alignment horizontal="center"/>
    </xf>
    <xf numFmtId="0" fontId="34" fillId="0" borderId="55" xfId="0" applyFont="1" applyBorder="1" applyAlignment="1">
      <alignment horizontal="center"/>
    </xf>
    <xf numFmtId="0" fontId="72" fillId="0" borderId="1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66" xfId="0" applyFont="1" applyBorder="1" applyAlignment="1">
      <alignment horizontal="center"/>
    </xf>
    <xf numFmtId="0" fontId="67" fillId="0" borderId="9" xfId="0" applyFont="1" applyBorder="1" applyAlignment="1">
      <alignment horizontal="center"/>
    </xf>
    <xf numFmtId="0" fontId="73" fillId="0" borderId="9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0" fontId="72" fillId="0" borderId="15" xfId="0" applyFont="1" applyBorder="1" applyAlignment="1">
      <alignment horizontal="center"/>
    </xf>
    <xf numFmtId="0" fontId="67" fillId="0" borderId="15" xfId="0" applyFont="1" applyBorder="1" applyAlignment="1">
      <alignment horizontal="center"/>
    </xf>
    <xf numFmtId="0" fontId="0" fillId="0" borderId="3" xfId="0" applyBorder="1" applyAlignment="1">
      <alignment vertical="center"/>
    </xf>
    <xf numFmtId="49" fontId="4" fillId="20" borderId="11" xfId="0" applyNumberFormat="1" applyFont="1" applyFill="1" applyBorder="1" applyAlignment="1">
      <alignment horizontal="center" vertical="center"/>
    </xf>
    <xf numFmtId="0" fontId="0" fillId="3" borderId="0" xfId="0" applyFont="1" applyFill="1" applyBorder="1"/>
    <xf numFmtId="0" fontId="0" fillId="3" borderId="0" xfId="0" applyFont="1" applyFill="1" applyAlignment="1"/>
    <xf numFmtId="0" fontId="0" fillId="3" borderId="0" xfId="0" applyFont="1" applyFill="1"/>
    <xf numFmtId="166" fontId="0" fillId="3" borderId="9" xfId="0" applyNumberFormat="1" applyFont="1" applyFill="1" applyBorder="1" applyAlignment="1">
      <alignment horizontal="center" vertical="center"/>
    </xf>
    <xf numFmtId="0" fontId="4" fillId="0" borderId="0" xfId="0" applyFont="1"/>
    <xf numFmtId="16" fontId="34" fillId="0" borderId="52" xfId="0" applyNumberFormat="1" applyFont="1" applyBorder="1" applyAlignment="1">
      <alignment horizontal="center"/>
    </xf>
    <xf numFmtId="0" fontId="7" fillId="0" borderId="0" xfId="0" applyFont="1"/>
    <xf numFmtId="0" fontId="0" fillId="3" borderId="9" xfId="0" applyFont="1" applyFill="1" applyBorder="1" applyAlignment="1">
      <alignment horizontal="center" vertical="center"/>
    </xf>
    <xf numFmtId="0" fontId="0" fillId="3" borderId="9" xfId="0" applyFont="1" applyFill="1" applyBorder="1"/>
    <xf numFmtId="0" fontId="5" fillId="3" borderId="49" xfId="0" applyFont="1" applyFill="1" applyBorder="1" applyAlignment="1">
      <alignment horizontal="center" wrapText="1"/>
    </xf>
    <xf numFmtId="164" fontId="7" fillId="0" borderId="104" xfId="0" applyNumberFormat="1" applyFont="1" applyBorder="1" applyAlignment="1">
      <alignment horizontal="center"/>
    </xf>
    <xf numFmtId="49" fontId="7" fillId="3" borderId="9" xfId="0" applyNumberFormat="1" applyFont="1" applyFill="1" applyBorder="1" applyAlignment="1">
      <alignment horizontal="center"/>
    </xf>
    <xf numFmtId="0" fontId="23" fillId="0" borderId="27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74" fillId="0" borderId="5" xfId="0" applyFont="1" applyBorder="1" applyAlignment="1">
      <alignment horizontal="center"/>
    </xf>
    <xf numFmtId="0" fontId="63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3" fillId="0" borderId="32" xfId="0" applyFont="1" applyBorder="1" applyAlignment="1">
      <alignment horizontal="center"/>
    </xf>
    <xf numFmtId="2" fontId="7" fillId="0" borderId="104" xfId="0" applyNumberFormat="1" applyFont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0" borderId="105" xfId="0" applyFont="1" applyBorder="1" applyAlignment="1">
      <alignment horizontal="center"/>
    </xf>
    <xf numFmtId="0" fontId="0" fillId="23" borderId="0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center"/>
    </xf>
    <xf numFmtId="0" fontId="0" fillId="9" borderId="0" xfId="0" applyFont="1" applyFill="1" applyBorder="1" applyAlignment="1">
      <alignment horizontal="center"/>
    </xf>
    <xf numFmtId="0" fontId="0" fillId="25" borderId="0" xfId="0" applyFont="1" applyFill="1" applyBorder="1" applyAlignment="1">
      <alignment horizontal="center"/>
    </xf>
    <xf numFmtId="0" fontId="0" fillId="5" borderId="106" xfId="0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23" fillId="0" borderId="43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74" fillId="0" borderId="9" xfId="0" applyFont="1" applyBorder="1" applyAlignment="1">
      <alignment horizontal="center"/>
    </xf>
    <xf numFmtId="0" fontId="23" fillId="0" borderId="55" xfId="0" applyFont="1" applyBorder="1" applyAlignment="1">
      <alignment horizontal="center"/>
    </xf>
    <xf numFmtId="2" fontId="7" fillId="0" borderId="106" xfId="0" applyNumberFormat="1" applyFont="1" applyBorder="1" applyAlignment="1">
      <alignment horizontal="center"/>
    </xf>
    <xf numFmtId="0" fontId="7" fillId="26" borderId="10" xfId="0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0" fillId="3" borderId="107" xfId="0" applyFont="1" applyFill="1" applyBorder="1" applyAlignment="1">
      <alignment horizontal="center"/>
    </xf>
    <xf numFmtId="0" fontId="23" fillId="0" borderId="108" xfId="0" applyFont="1" applyBorder="1" applyAlignment="1">
      <alignment horizontal="center"/>
    </xf>
    <xf numFmtId="0" fontId="75" fillId="27" borderId="5" xfId="0" applyFont="1" applyFill="1" applyBorder="1" applyAlignment="1">
      <alignment horizontal="center"/>
    </xf>
    <xf numFmtId="0" fontId="75" fillId="0" borderId="5" xfId="0" applyFont="1" applyBorder="1" applyAlignment="1">
      <alignment horizontal="center"/>
    </xf>
    <xf numFmtId="0" fontId="74" fillId="28" borderId="5" xfId="0" applyFont="1" applyFill="1" applyBorder="1" applyAlignment="1">
      <alignment horizontal="center"/>
    </xf>
    <xf numFmtId="0" fontId="0" fillId="28" borderId="5" xfId="0" applyFont="1" applyFill="1" applyBorder="1" applyAlignment="1">
      <alignment horizontal="center"/>
    </xf>
    <xf numFmtId="0" fontId="21" fillId="29" borderId="107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29" borderId="107" xfId="0" applyFont="1" applyFill="1" applyBorder="1" applyAlignment="1">
      <alignment horizontal="center"/>
    </xf>
    <xf numFmtId="0" fontId="0" fillId="0" borderId="108" xfId="0" applyFont="1" applyBorder="1" applyAlignment="1">
      <alignment horizontal="center"/>
    </xf>
    <xf numFmtId="0" fontId="74" fillId="27" borderId="5" xfId="0" applyFont="1" applyFill="1" applyBorder="1" applyAlignment="1">
      <alignment horizontal="center"/>
    </xf>
    <xf numFmtId="0" fontId="76" fillId="0" borderId="5" xfId="0" applyFont="1" applyBorder="1" applyAlignment="1">
      <alignment horizontal="center"/>
    </xf>
    <xf numFmtId="0" fontId="23" fillId="28" borderId="5" xfId="0" applyFont="1" applyFill="1" applyBorder="1" applyAlignment="1">
      <alignment horizontal="center"/>
    </xf>
    <xf numFmtId="0" fontId="21" fillId="30" borderId="5" xfId="0" applyFont="1" applyFill="1" applyBorder="1" applyAlignment="1">
      <alignment horizontal="center"/>
    </xf>
    <xf numFmtId="0" fontId="74" fillId="7" borderId="5" xfId="0" applyFont="1" applyFill="1" applyBorder="1" applyAlignment="1">
      <alignment horizontal="center"/>
    </xf>
    <xf numFmtId="0" fontId="74" fillId="0" borderId="32" xfId="0" applyFont="1" applyBorder="1" applyAlignment="1">
      <alignment horizontal="center"/>
    </xf>
    <xf numFmtId="2" fontId="7" fillId="0" borderId="28" xfId="0" applyNumberFormat="1" applyFont="1" applyBorder="1" applyAlignment="1">
      <alignment horizontal="center"/>
    </xf>
    <xf numFmtId="0" fontId="6" fillId="0" borderId="9" xfId="0" applyFont="1" applyBorder="1" applyAlignment="1"/>
    <xf numFmtId="2" fontId="7" fillId="0" borderId="109" xfId="0" applyNumberFormat="1" applyFont="1" applyBorder="1" applyAlignment="1">
      <alignment horizontal="center"/>
    </xf>
    <xf numFmtId="2" fontId="7" fillId="0" borderId="110" xfId="0" applyNumberFormat="1" applyFont="1" applyBorder="1" applyAlignment="1">
      <alignment horizontal="center"/>
    </xf>
    <xf numFmtId="0" fontId="0" fillId="3" borderId="111" xfId="0" applyFont="1" applyFill="1" applyBorder="1" applyAlignment="1">
      <alignment horizontal="center"/>
    </xf>
    <xf numFmtId="0" fontId="23" fillId="0" borderId="112" xfId="0" applyFont="1" applyBorder="1" applyAlignment="1">
      <alignment horizontal="center"/>
    </xf>
    <xf numFmtId="0" fontId="75" fillId="27" borderId="9" xfId="0" applyFont="1" applyFill="1" applyBorder="1" applyAlignment="1">
      <alignment horizontal="center"/>
    </xf>
    <xf numFmtId="0" fontId="75" fillId="0" borderId="9" xfId="0" applyFont="1" applyBorder="1" applyAlignment="1">
      <alignment horizontal="center"/>
    </xf>
    <xf numFmtId="0" fontId="74" fillId="28" borderId="9" xfId="0" applyFont="1" applyFill="1" applyBorder="1" applyAlignment="1">
      <alignment horizontal="center"/>
    </xf>
    <xf numFmtId="0" fontId="0" fillId="28" borderId="9" xfId="0" applyFont="1" applyFill="1" applyBorder="1" applyAlignment="1">
      <alignment horizontal="center"/>
    </xf>
    <xf numFmtId="0" fontId="77" fillId="29" borderId="1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0" fillId="29" borderId="111" xfId="0" applyFont="1" applyFill="1" applyBorder="1" applyAlignment="1">
      <alignment horizontal="center"/>
    </xf>
    <xf numFmtId="0" fontId="0" fillId="0" borderId="112" xfId="0" applyFont="1" applyBorder="1" applyAlignment="1">
      <alignment horizontal="center"/>
    </xf>
    <xf numFmtId="0" fontId="74" fillId="27" borderId="9" xfId="0" applyFont="1" applyFill="1" applyBorder="1" applyAlignment="1">
      <alignment horizontal="center"/>
    </xf>
    <xf numFmtId="0" fontId="23" fillId="28" borderId="9" xfId="0" applyFont="1" applyFill="1" applyBorder="1" applyAlignment="1">
      <alignment horizontal="center"/>
    </xf>
    <xf numFmtId="0" fontId="76" fillId="0" borderId="9" xfId="0" applyFont="1" applyBorder="1" applyAlignment="1">
      <alignment horizontal="center"/>
    </xf>
    <xf numFmtId="0" fontId="74" fillId="7" borderId="9" xfId="0" applyFont="1" applyFill="1" applyBorder="1" applyAlignment="1">
      <alignment horizontal="center"/>
    </xf>
    <xf numFmtId="0" fontId="74" fillId="0" borderId="55" xfId="0" applyFont="1" applyBorder="1" applyAlignment="1">
      <alignment horizontal="center"/>
    </xf>
    <xf numFmtId="2" fontId="10" fillId="0" borderId="44" xfId="0" applyNumberFormat="1" applyFont="1" applyBorder="1" applyAlignment="1">
      <alignment horizontal="center" vertical="center"/>
    </xf>
    <xf numFmtId="0" fontId="10" fillId="0" borderId="37" xfId="0" applyFont="1" applyBorder="1" applyAlignment="1">
      <alignment horizontal="center"/>
    </xf>
    <xf numFmtId="0" fontId="63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111" xfId="0" applyFont="1" applyFill="1" applyBorder="1" applyAlignment="1">
      <alignment horizontal="center"/>
    </xf>
    <xf numFmtId="0" fontId="77" fillId="5" borderId="111" xfId="0" applyFont="1" applyFill="1" applyBorder="1" applyAlignment="1">
      <alignment horizontal="center"/>
    </xf>
    <xf numFmtId="0" fontId="0" fillId="5" borderId="111" xfId="0" applyFont="1" applyFill="1" applyBorder="1" applyAlignment="1">
      <alignment horizontal="center"/>
    </xf>
    <xf numFmtId="164" fontId="7" fillId="0" borderId="69" xfId="0" applyNumberFormat="1" applyFont="1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2" fontId="78" fillId="0" borderId="44" xfId="0" applyNumberFormat="1" applyFont="1" applyBorder="1" applyAlignment="1">
      <alignment horizontal="center" vertical="center"/>
    </xf>
    <xf numFmtId="0" fontId="0" fillId="4" borderId="113" xfId="0" applyFont="1" applyFill="1" applyBorder="1" applyAlignment="1">
      <alignment horizontal="center"/>
    </xf>
    <xf numFmtId="0" fontId="0" fillId="0" borderId="114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74" fillId="0" borderId="1" xfId="0" applyFont="1" applyBorder="1" applyAlignment="1">
      <alignment horizontal="center"/>
    </xf>
    <xf numFmtId="0" fontId="0" fillId="5" borderId="113" xfId="0" applyFont="1" applyFill="1" applyBorder="1" applyAlignment="1">
      <alignment horizontal="center"/>
    </xf>
    <xf numFmtId="0" fontId="76" fillId="0" borderId="114" xfId="0" applyFont="1" applyBorder="1" applyAlignment="1">
      <alignment horizontal="center"/>
    </xf>
    <xf numFmtId="0" fontId="77" fillId="3" borderId="1" xfId="0" applyFont="1" applyFill="1" applyBorder="1" applyAlignment="1">
      <alignment horizontal="center"/>
    </xf>
    <xf numFmtId="0" fontId="77" fillId="0" borderId="1" xfId="0" applyFont="1" applyBorder="1" applyAlignment="1">
      <alignment horizontal="center"/>
    </xf>
    <xf numFmtId="0" fontId="0" fillId="29" borderId="113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74" fillId="0" borderId="66" xfId="0" applyFont="1" applyBorder="1" applyAlignment="1">
      <alignment horizontal="center"/>
    </xf>
    <xf numFmtId="164" fontId="7" fillId="0" borderId="70" xfId="0" applyNumberFormat="1" applyFont="1" applyBorder="1" applyAlignment="1">
      <alignment horizontal="center"/>
    </xf>
    <xf numFmtId="0" fontId="0" fillId="3" borderId="15" xfId="0" applyFont="1" applyFill="1" applyBorder="1" applyAlignment="1">
      <alignment horizontal="center"/>
    </xf>
    <xf numFmtId="0" fontId="74" fillId="4" borderId="107" xfId="0" applyFont="1" applyFill="1" applyBorder="1" applyAlignment="1">
      <alignment horizontal="center"/>
    </xf>
    <xf numFmtId="0" fontId="75" fillId="30" borderId="108" xfId="0" applyFont="1" applyFill="1" applyBorder="1" applyAlignment="1">
      <alignment horizontal="center"/>
    </xf>
    <xf numFmtId="0" fontId="74" fillId="30" borderId="5" xfId="0" applyFont="1" applyFill="1" applyBorder="1" applyAlignment="1">
      <alignment horizontal="center"/>
    </xf>
    <xf numFmtId="0" fontId="21" fillId="30" borderId="107" xfId="0" applyFont="1" applyFill="1" applyBorder="1" applyAlignment="1">
      <alignment horizontal="center"/>
    </xf>
    <xf numFmtId="0" fontId="21" fillId="30" borderId="108" xfId="0" applyFont="1" applyFill="1" applyBorder="1" applyAlignment="1">
      <alignment horizontal="center"/>
    </xf>
    <xf numFmtId="0" fontId="74" fillId="5" borderId="107" xfId="0" applyFont="1" applyFill="1" applyBorder="1" applyAlignment="1">
      <alignment horizontal="center"/>
    </xf>
    <xf numFmtId="0" fontId="0" fillId="30" borderId="108" xfId="0" applyFont="1" applyFill="1" applyBorder="1" applyAlignment="1">
      <alignment horizontal="center"/>
    </xf>
    <xf numFmtId="0" fontId="79" fillId="30" borderId="107" xfId="0" applyFont="1" applyFill="1" applyBorder="1" applyAlignment="1">
      <alignment horizontal="center"/>
    </xf>
    <xf numFmtId="0" fontId="79" fillId="30" borderId="108" xfId="0" applyFont="1" applyFill="1" applyBorder="1" applyAlignment="1">
      <alignment horizontal="center"/>
    </xf>
    <xf numFmtId="0" fontId="21" fillId="30" borderId="32" xfId="0" applyFont="1" applyFill="1" applyBorder="1" applyAlignment="1">
      <alignment horizontal="center"/>
    </xf>
    <xf numFmtId="164" fontId="7" fillId="0" borderId="28" xfId="0" applyNumberFormat="1" applyFont="1" applyBorder="1" applyAlignment="1">
      <alignment horizontal="center"/>
    </xf>
    <xf numFmtId="0" fontId="74" fillId="4" borderId="111" xfId="0" applyFont="1" applyFill="1" applyBorder="1" applyAlignment="1">
      <alignment horizontal="center"/>
    </xf>
    <xf numFmtId="0" fontId="75" fillId="0" borderId="112" xfId="0" applyFont="1" applyBorder="1" applyAlignment="1">
      <alignment horizontal="center"/>
    </xf>
    <xf numFmtId="0" fontId="77" fillId="0" borderId="9" xfId="0" applyFont="1" applyBorder="1" applyAlignment="1">
      <alignment horizontal="center"/>
    </xf>
    <xf numFmtId="0" fontId="77" fillId="0" borderId="112" xfId="0" applyFont="1" applyBorder="1" applyAlignment="1">
      <alignment horizontal="center"/>
    </xf>
    <xf numFmtId="0" fontId="74" fillId="5" borderId="111" xfId="0" applyFont="1" applyFill="1" applyBorder="1" applyAlignment="1">
      <alignment horizontal="center"/>
    </xf>
    <xf numFmtId="0" fontId="77" fillId="0" borderId="111" xfId="0" applyFont="1" applyBorder="1" applyAlignment="1">
      <alignment horizontal="center"/>
    </xf>
    <xf numFmtId="0" fontId="77" fillId="0" borderId="55" xfId="0" applyFont="1" applyBorder="1" applyAlignment="1">
      <alignment horizontal="center"/>
    </xf>
    <xf numFmtId="0" fontId="80" fillId="0" borderId="9" xfId="0" applyFont="1" applyBorder="1" applyAlignment="1">
      <alignment horizontal="center"/>
    </xf>
    <xf numFmtId="2" fontId="78" fillId="0" borderId="29" xfId="0" applyNumberFormat="1" applyFont="1" applyBorder="1" applyAlignment="1">
      <alignment horizontal="center" vertical="center"/>
    </xf>
    <xf numFmtId="0" fontId="5" fillId="4" borderId="115" xfId="0" applyFont="1" applyFill="1" applyBorder="1" applyAlignment="1">
      <alignment horizontal="center"/>
    </xf>
    <xf numFmtId="0" fontId="0" fillId="0" borderId="116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81" fillId="5" borderId="115" xfId="0" applyFont="1" applyFill="1" applyBorder="1" applyAlignment="1">
      <alignment horizontal="center"/>
    </xf>
    <xf numFmtId="0" fontId="77" fillId="0" borderId="116" xfId="0" applyFont="1" applyBorder="1" applyAlignment="1">
      <alignment horizontal="center"/>
    </xf>
    <xf numFmtId="0" fontId="77" fillId="0" borderId="15" xfId="0" applyFont="1" applyBorder="1" applyAlignment="1">
      <alignment horizontal="center"/>
    </xf>
    <xf numFmtId="0" fontId="80" fillId="0" borderId="15" xfId="0" applyFont="1" applyBorder="1" applyAlignment="1">
      <alignment horizontal="center"/>
    </xf>
    <xf numFmtId="0" fontId="0" fillId="29" borderId="115" xfId="0" applyFont="1" applyFill="1" applyBorder="1" applyAlignment="1">
      <alignment horizontal="center"/>
    </xf>
    <xf numFmtId="0" fontId="82" fillId="0" borderId="15" xfId="0" applyFont="1" applyBorder="1" applyAlignment="1">
      <alignment horizontal="center"/>
    </xf>
    <xf numFmtId="0" fontId="0" fillId="5" borderId="115" xfId="0" applyFont="1" applyFill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74" fillId="4" borderId="117" xfId="0" applyFont="1" applyFill="1" applyBorder="1" applyAlignment="1">
      <alignment horizontal="center"/>
    </xf>
    <xf numFmtId="0" fontId="74" fillId="0" borderId="118" xfId="0" applyFont="1" applyBorder="1" applyAlignment="1">
      <alignment horizontal="center"/>
    </xf>
    <xf numFmtId="0" fontId="75" fillId="23" borderId="6" xfId="0" applyFont="1" applyFill="1" applyBorder="1" applyAlignment="1">
      <alignment horizontal="center"/>
    </xf>
    <xf numFmtId="0" fontId="74" fillId="27" borderId="6" xfId="0" applyFont="1" applyFill="1" applyBorder="1" applyAlignment="1">
      <alignment horizontal="center"/>
    </xf>
    <xf numFmtId="0" fontId="74" fillId="0" borderId="6" xfId="0" applyFont="1" applyBorder="1" applyAlignment="1">
      <alignment horizontal="center"/>
    </xf>
    <xf numFmtId="0" fontId="74" fillId="29" borderId="117" xfId="0" applyFont="1" applyFill="1" applyBorder="1" applyAlignment="1">
      <alignment horizontal="center"/>
    </xf>
    <xf numFmtId="0" fontId="21" fillId="0" borderId="118" xfId="0" applyFont="1" applyBorder="1" applyAlignment="1">
      <alignment horizontal="center"/>
    </xf>
    <xf numFmtId="0" fontId="76" fillId="31" borderId="6" xfId="0" applyFont="1" applyFill="1" applyBorder="1" applyAlignment="1">
      <alignment horizontal="center"/>
    </xf>
    <xf numFmtId="0" fontId="5" fillId="32" borderId="6" xfId="0" applyFont="1" applyFill="1" applyBorder="1" applyAlignment="1">
      <alignment horizontal="center"/>
    </xf>
    <xf numFmtId="0" fontId="74" fillId="32" borderId="6" xfId="0" applyFont="1" applyFill="1" applyBorder="1" applyAlignment="1">
      <alignment horizontal="center"/>
    </xf>
    <xf numFmtId="0" fontId="21" fillId="29" borderId="117" xfId="0" applyFont="1" applyFill="1" applyBorder="1" applyAlignment="1">
      <alignment horizontal="center"/>
    </xf>
    <xf numFmtId="0" fontId="23" fillId="0" borderId="118" xfId="0" applyFont="1" applyBorder="1" applyAlignment="1">
      <alignment horizontal="center"/>
    </xf>
    <xf numFmtId="0" fontId="74" fillId="31" borderId="6" xfId="0" applyFont="1" applyFill="1" applyBorder="1" applyAlignment="1">
      <alignment horizontal="center"/>
    </xf>
    <xf numFmtId="0" fontId="0" fillId="0" borderId="118" xfId="0" applyFont="1" applyBorder="1" applyAlignment="1">
      <alignment horizontal="center"/>
    </xf>
    <xf numFmtId="0" fontId="0" fillId="23" borderId="6" xfId="0" applyFont="1" applyFill="1" applyBorder="1" applyAlignment="1">
      <alignment horizontal="center"/>
    </xf>
    <xf numFmtId="0" fontId="76" fillId="0" borderId="6" xfId="0" applyFont="1" applyBorder="1" applyAlignment="1">
      <alignment horizontal="center"/>
    </xf>
    <xf numFmtId="0" fontId="0" fillId="32" borderId="6" xfId="0" applyFont="1" applyFill="1" applyBorder="1" applyAlignment="1">
      <alignment horizontal="center"/>
    </xf>
    <xf numFmtId="0" fontId="23" fillId="5" borderId="117" xfId="0" applyFont="1" applyFill="1" applyBorder="1" applyAlignment="1">
      <alignment horizontal="center"/>
    </xf>
    <xf numFmtId="0" fontId="5" fillId="23" borderId="71" xfId="0" applyFont="1" applyFill="1" applyBorder="1" applyAlignment="1">
      <alignment horizontal="center"/>
    </xf>
    <xf numFmtId="0" fontId="21" fillId="4" borderId="111" xfId="0" applyFont="1" applyFill="1" applyBorder="1" applyAlignment="1">
      <alignment horizontal="center"/>
    </xf>
    <xf numFmtId="0" fontId="21" fillId="0" borderId="112" xfId="0" applyFont="1" applyBorder="1" applyAlignment="1">
      <alignment horizontal="center"/>
    </xf>
    <xf numFmtId="0" fontId="75" fillId="23" borderId="9" xfId="0" applyFont="1" applyFill="1" applyBorder="1" applyAlignment="1">
      <alignment horizontal="center"/>
    </xf>
    <xf numFmtId="0" fontId="74" fillId="29" borderId="111" xfId="0" applyFont="1" applyFill="1" applyBorder="1" applyAlignment="1">
      <alignment horizontal="center"/>
    </xf>
    <xf numFmtId="0" fontId="74" fillId="0" borderId="112" xfId="0" applyFont="1" applyBorder="1" applyAlignment="1">
      <alignment horizontal="center"/>
    </xf>
    <xf numFmtId="0" fontId="76" fillId="31" borderId="9" xfId="0" applyFont="1" applyFill="1" applyBorder="1" applyAlignment="1">
      <alignment horizontal="center"/>
    </xf>
    <xf numFmtId="0" fontId="74" fillId="31" borderId="9" xfId="0" applyFont="1" applyFill="1" applyBorder="1" applyAlignment="1">
      <alignment horizontal="center"/>
    </xf>
    <xf numFmtId="0" fontId="0" fillId="23" borderId="9" xfId="0" applyFont="1" applyFill="1" applyBorder="1" applyAlignment="1">
      <alignment horizontal="center"/>
    </xf>
    <xf numFmtId="0" fontId="0" fillId="32" borderId="9" xfId="0" applyFont="1" applyFill="1" applyBorder="1" applyAlignment="1">
      <alignment horizontal="center"/>
    </xf>
    <xf numFmtId="0" fontId="23" fillId="5" borderId="111" xfId="0" applyFont="1" applyFill="1" applyBorder="1" applyAlignment="1">
      <alignment horizontal="center"/>
    </xf>
    <xf numFmtId="0" fontId="5" fillId="23" borderId="55" xfId="0" applyFont="1" applyFill="1" applyBorder="1" applyAlignment="1">
      <alignment horizontal="center"/>
    </xf>
    <xf numFmtId="0" fontId="0" fillId="23" borderId="55" xfId="0" applyFont="1" applyFill="1" applyBorder="1" applyAlignment="1">
      <alignment horizontal="center"/>
    </xf>
    <xf numFmtId="0" fontId="83" fillId="0" borderId="43" xfId="0" applyFont="1" applyBorder="1" applyAlignment="1">
      <alignment horizontal="center"/>
    </xf>
    <xf numFmtId="0" fontId="83" fillId="0" borderId="9" xfId="0" applyFont="1" applyBorder="1" applyAlignment="1">
      <alignment horizontal="center"/>
    </xf>
    <xf numFmtId="0" fontId="84" fillId="0" borderId="9" xfId="0" applyFont="1" applyBorder="1" applyAlignment="1">
      <alignment horizontal="center"/>
    </xf>
    <xf numFmtId="0" fontId="83" fillId="0" borderId="55" xfId="0" applyFont="1" applyBorder="1" applyAlignment="1">
      <alignment horizontal="center"/>
    </xf>
    <xf numFmtId="0" fontId="75" fillId="23" borderId="1" xfId="0" applyFont="1" applyFill="1" applyBorder="1" applyAlignment="1">
      <alignment horizontal="center"/>
    </xf>
    <xf numFmtId="0" fontId="21" fillId="5" borderId="113" xfId="0" applyFont="1" applyFill="1" applyBorder="1" applyAlignment="1">
      <alignment horizontal="center"/>
    </xf>
    <xf numFmtId="0" fontId="0" fillId="31" borderId="1" xfId="0" applyFont="1" applyFill="1" applyBorder="1" applyAlignment="1">
      <alignment horizontal="center"/>
    </xf>
    <xf numFmtId="0" fontId="76" fillId="0" borderId="1" xfId="0" applyFont="1" applyBorder="1" applyAlignment="1">
      <alignment horizontal="center"/>
    </xf>
    <xf numFmtId="0" fontId="0" fillId="20" borderId="114" xfId="0" applyFont="1" applyFill="1" applyBorder="1" applyAlignment="1">
      <alignment horizontal="center"/>
    </xf>
    <xf numFmtId="0" fontId="74" fillId="29" borderId="113" xfId="0" applyFont="1" applyFill="1" applyBorder="1" applyAlignment="1">
      <alignment horizontal="center"/>
    </xf>
    <xf numFmtId="0" fontId="0" fillId="23" borderId="1" xfId="0" applyFont="1" applyFill="1" applyBorder="1" applyAlignment="1">
      <alignment horizontal="center"/>
    </xf>
    <xf numFmtId="0" fontId="0" fillId="23" borderId="66" xfId="0" applyFont="1" applyFill="1" applyBorder="1" applyAlignment="1">
      <alignment horizontal="center"/>
    </xf>
    <xf numFmtId="0" fontId="85" fillId="0" borderId="9" xfId="0" applyFont="1" applyBorder="1" applyAlignment="1">
      <alignment horizontal="center"/>
    </xf>
    <xf numFmtId="164" fontId="7" fillId="0" borderId="106" xfId="0" applyNumberFormat="1" applyFont="1" applyBorder="1" applyAlignment="1">
      <alignment horizontal="center"/>
    </xf>
    <xf numFmtId="0" fontId="21" fillId="4" borderId="107" xfId="0" applyFont="1" applyFill="1" applyBorder="1" applyAlignment="1">
      <alignment horizontal="center"/>
    </xf>
    <xf numFmtId="0" fontId="21" fillId="0" borderId="108" xfId="0" applyFont="1" applyBorder="1" applyAlignment="1">
      <alignment horizontal="center"/>
    </xf>
    <xf numFmtId="0" fontId="74" fillId="27" borderId="107" xfId="0" applyFont="1" applyFill="1" applyBorder="1" applyAlignment="1">
      <alignment horizontal="center"/>
    </xf>
    <xf numFmtId="0" fontId="76" fillId="0" borderId="108" xfId="0" applyFont="1" applyBorder="1" applyAlignment="1">
      <alignment horizontal="center"/>
    </xf>
    <xf numFmtId="0" fontId="5" fillId="29" borderId="107" xfId="0" applyFont="1" applyFill="1" applyBorder="1" applyAlignment="1">
      <alignment horizontal="center"/>
    </xf>
    <xf numFmtId="0" fontId="21" fillId="20" borderId="108" xfId="0" applyFont="1" applyFill="1" applyBorder="1" applyAlignment="1">
      <alignment horizontal="center"/>
    </xf>
    <xf numFmtId="0" fontId="5" fillId="32" borderId="5" xfId="0" applyFont="1" applyFill="1" applyBorder="1" applyAlignment="1">
      <alignment horizontal="center"/>
    </xf>
    <xf numFmtId="0" fontId="0" fillId="5" borderId="107" xfId="0" applyFont="1" applyFill="1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11" fillId="0" borderId="119" xfId="0" applyFont="1" applyBorder="1" applyAlignment="1">
      <alignment horizontal="center"/>
    </xf>
    <xf numFmtId="0" fontId="77" fillId="4" borderId="111" xfId="0" applyFont="1" applyFill="1" applyBorder="1" applyAlignment="1">
      <alignment horizontal="center"/>
    </xf>
    <xf numFmtId="0" fontId="74" fillId="27" borderId="111" xfId="0" applyFont="1" applyFill="1" applyBorder="1" applyAlignment="1">
      <alignment horizontal="center"/>
    </xf>
    <xf numFmtId="0" fontId="76" fillId="0" borderId="112" xfId="0" applyFont="1" applyBorder="1" applyAlignment="1">
      <alignment horizontal="center"/>
    </xf>
    <xf numFmtId="0" fontId="29" fillId="26" borderId="50" xfId="0" applyFont="1" applyFill="1" applyBorder="1" applyAlignment="1">
      <alignment horizontal="center"/>
    </xf>
    <xf numFmtId="0" fontId="5" fillId="32" borderId="9" xfId="0" applyFont="1" applyFill="1" applyBorder="1" applyAlignment="1">
      <alignment horizontal="center"/>
    </xf>
    <xf numFmtId="0" fontId="0" fillId="0" borderId="55" xfId="0" applyFont="1" applyBorder="1" applyAlignment="1">
      <alignment horizontal="center"/>
    </xf>
    <xf numFmtId="1" fontId="7" fillId="0" borderId="120" xfId="0" applyNumberFormat="1" applyFont="1" applyBorder="1" applyAlignment="1">
      <alignment horizontal="center"/>
    </xf>
    <xf numFmtId="0" fontId="0" fillId="3" borderId="112" xfId="0" applyFont="1" applyFill="1" applyBorder="1" applyAlignment="1">
      <alignment horizontal="center"/>
    </xf>
    <xf numFmtId="0" fontId="0" fillId="4" borderId="115" xfId="0" applyFont="1" applyFill="1" applyBorder="1" applyAlignment="1">
      <alignment horizontal="center"/>
    </xf>
    <xf numFmtId="0" fontId="76" fillId="0" borderId="15" xfId="0" applyFont="1" applyBorder="1" applyAlignment="1">
      <alignment horizontal="center"/>
    </xf>
    <xf numFmtId="0" fontId="74" fillId="5" borderId="115" xfId="0" applyFont="1" applyFill="1" applyBorder="1" applyAlignment="1">
      <alignment horizontal="center"/>
    </xf>
    <xf numFmtId="0" fontId="76" fillId="0" borderId="116" xfId="0" applyFont="1" applyBorder="1" applyAlignment="1">
      <alignment horizontal="center"/>
    </xf>
    <xf numFmtId="164" fontId="7" fillId="0" borderId="63" xfId="0" applyNumberFormat="1" applyFont="1" applyBorder="1" applyAlignment="1">
      <alignment horizontal="center"/>
    </xf>
    <xf numFmtId="0" fontId="0" fillId="4" borderId="117" xfId="0" applyFont="1" applyFill="1" applyBorder="1" applyAlignment="1">
      <alignment horizontal="center"/>
    </xf>
    <xf numFmtId="0" fontId="0" fillId="33" borderId="6" xfId="0" applyFont="1" applyFill="1" applyBorder="1" applyAlignment="1">
      <alignment horizontal="center"/>
    </xf>
    <xf numFmtId="0" fontId="0" fillId="29" borderId="117" xfId="0" applyFont="1" applyFill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5" fillId="20" borderId="118" xfId="0" applyFont="1" applyFill="1" applyBorder="1" applyAlignment="1">
      <alignment horizontal="center"/>
    </xf>
    <xf numFmtId="0" fontId="86" fillId="0" borderId="6" xfId="0" applyFont="1" applyBorder="1" applyAlignment="1">
      <alignment horizontal="center"/>
    </xf>
    <xf numFmtId="0" fontId="74" fillId="5" borderId="117" xfId="0" applyFont="1" applyFill="1" applyBorder="1" applyAlignment="1">
      <alignment horizontal="center"/>
    </xf>
    <xf numFmtId="0" fontId="0" fillId="5" borderId="117" xfId="0" applyFont="1" applyFill="1" applyBorder="1" applyAlignment="1">
      <alignment horizontal="center"/>
    </xf>
    <xf numFmtId="0" fontId="74" fillId="0" borderId="71" xfId="0" applyFont="1" applyBorder="1" applyAlignment="1">
      <alignment horizontal="center"/>
    </xf>
    <xf numFmtId="0" fontId="0" fillId="33" borderId="9" xfId="0" applyFont="1" applyFill="1" applyBorder="1" applyAlignment="1">
      <alignment horizontal="center"/>
    </xf>
    <xf numFmtId="0" fontId="21" fillId="29" borderId="111" xfId="0" applyFont="1" applyFill="1" applyBorder="1" applyAlignment="1">
      <alignment horizontal="center"/>
    </xf>
    <xf numFmtId="0" fontId="77" fillId="20" borderId="112" xfId="0" applyFont="1" applyFill="1" applyBorder="1" applyAlignment="1">
      <alignment horizontal="center"/>
    </xf>
    <xf numFmtId="0" fontId="86" fillId="0" borderId="9" xfId="0" applyFont="1" applyBorder="1" applyAlignment="1">
      <alignment horizontal="center"/>
    </xf>
    <xf numFmtId="0" fontId="63" fillId="0" borderId="55" xfId="0" applyFont="1" applyBorder="1" applyAlignment="1">
      <alignment horizontal="center"/>
    </xf>
    <xf numFmtId="0" fontId="0" fillId="20" borderId="112" xfId="0" applyFont="1" applyFill="1" applyBorder="1" applyAlignment="1">
      <alignment horizontal="center"/>
    </xf>
    <xf numFmtId="0" fontId="87" fillId="0" borderId="9" xfId="0" applyFont="1" applyBorder="1" applyAlignment="1">
      <alignment horizontal="center"/>
    </xf>
    <xf numFmtId="0" fontId="88" fillId="0" borderId="9" xfId="0" applyFont="1" applyBorder="1" applyAlignment="1">
      <alignment horizontal="center"/>
    </xf>
    <xf numFmtId="0" fontId="89" fillId="0" borderId="9" xfId="0" applyFont="1" applyBorder="1" applyAlignment="1">
      <alignment horizontal="center"/>
    </xf>
    <xf numFmtId="0" fontId="23" fillId="0" borderId="9" xfId="0" applyFont="1" applyBorder="1"/>
    <xf numFmtId="0" fontId="5" fillId="0" borderId="117" xfId="0" applyFont="1" applyBorder="1" applyAlignment="1">
      <alignment horizontal="center"/>
    </xf>
    <xf numFmtId="0" fontId="75" fillId="0" borderId="6" xfId="0" applyFont="1" applyBorder="1" applyAlignment="1">
      <alignment horizontal="center"/>
    </xf>
    <xf numFmtId="0" fontId="0" fillId="0" borderId="117" xfId="0" applyFont="1" applyBorder="1"/>
    <xf numFmtId="0" fontId="0" fillId="0" borderId="71" xfId="0" applyFont="1" applyBorder="1" applyAlignment="1">
      <alignment horizontal="center"/>
    </xf>
    <xf numFmtId="0" fontId="0" fillId="0" borderId="111" xfId="0" applyFont="1" applyBorder="1" applyAlignment="1">
      <alignment horizontal="center"/>
    </xf>
    <xf numFmtId="0" fontId="0" fillId="0" borderId="111" xfId="0" applyFont="1" applyBorder="1"/>
    <xf numFmtId="0" fontId="0" fillId="0" borderId="115" xfId="0" applyFont="1" applyBorder="1" applyAlignment="1">
      <alignment horizontal="center"/>
    </xf>
    <xf numFmtId="0" fontId="0" fillId="0" borderId="115" xfId="0" applyFont="1" applyBorder="1"/>
    <xf numFmtId="0" fontId="6" fillId="0" borderId="0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0" fontId="6" fillId="0" borderId="52" xfId="0" applyFont="1" applyBorder="1" applyAlignment="1"/>
    <xf numFmtId="0" fontId="5" fillId="0" borderId="43" xfId="0" applyFont="1" applyBorder="1" applyAlignment="1">
      <alignment horizontal="center"/>
    </xf>
    <xf numFmtId="0" fontId="5" fillId="0" borderId="9" xfId="0" applyFont="1" applyBorder="1"/>
    <xf numFmtId="0" fontId="5" fillId="0" borderId="29" xfId="0" applyFont="1" applyBorder="1" applyAlignment="1">
      <alignment horizontal="center"/>
    </xf>
    <xf numFmtId="0" fontId="5" fillId="0" borderId="15" xfId="0" applyFont="1" applyBorder="1"/>
    <xf numFmtId="0" fontId="23" fillId="0" borderId="33" xfId="0" applyFont="1" applyBorder="1" applyAlignment="1">
      <alignment horizontal="center"/>
    </xf>
    <xf numFmtId="1" fontId="7" fillId="0" borderId="48" xfId="0" applyNumberFormat="1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164" fontId="7" fillId="0" borderId="11" xfId="0" applyNumberFormat="1" applyFont="1" applyBorder="1" applyAlignment="1">
      <alignment horizontal="center" vertical="center"/>
    </xf>
    <xf numFmtId="49" fontId="7" fillId="5" borderId="1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32" borderId="11" xfId="0" applyFont="1" applyFill="1" applyBorder="1" applyAlignment="1">
      <alignment horizontal="center" vertical="center"/>
    </xf>
    <xf numFmtId="49" fontId="7" fillId="32" borderId="11" xfId="0" applyNumberFormat="1" applyFont="1" applyFill="1" applyBorder="1" applyAlignment="1">
      <alignment horizontal="center" vertical="center"/>
    </xf>
    <xf numFmtId="0" fontId="7" fillId="28" borderId="11" xfId="0" applyFont="1" applyFill="1" applyBorder="1" applyAlignment="1">
      <alignment horizontal="center" vertical="center"/>
    </xf>
    <xf numFmtId="49" fontId="7" fillId="28" borderId="11" xfId="0" applyNumberFormat="1" applyFont="1" applyFill="1" applyBorder="1" applyAlignment="1">
      <alignment horizontal="center" vertical="center"/>
    </xf>
    <xf numFmtId="2" fontId="0" fillId="0" borderId="11" xfId="0" applyNumberFormat="1" applyFont="1" applyBorder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0" fillId="0" borderId="2" xfId="0" applyFont="1" applyBorder="1" applyAlignment="1">
      <alignment horizontal="center"/>
    </xf>
    <xf numFmtId="0" fontId="0" fillId="5" borderId="3" xfId="0" applyFont="1" applyFill="1" applyBorder="1" applyAlignment="1">
      <alignment horizontal="center"/>
    </xf>
    <xf numFmtId="0" fontId="4" fillId="34" borderId="0" xfId="0" applyFont="1" applyFill="1"/>
    <xf numFmtId="0" fontId="4" fillId="5" borderId="5" xfId="0" applyFont="1" applyFill="1" applyBorder="1" applyAlignment="1">
      <alignment horizontal="center"/>
    </xf>
    <xf numFmtId="0" fontId="4" fillId="20" borderId="5" xfId="0" applyFont="1" applyFill="1" applyBorder="1" applyAlignment="1">
      <alignment horizontal="center"/>
    </xf>
    <xf numFmtId="0" fontId="4" fillId="28" borderId="0" xfId="0" applyFont="1" applyFill="1"/>
    <xf numFmtId="0" fontId="4" fillId="5" borderId="9" xfId="0" applyFont="1" applyFill="1" applyBorder="1" applyAlignment="1">
      <alignment horizontal="center"/>
    </xf>
    <xf numFmtId="0" fontId="4" fillId="20" borderId="9" xfId="0" applyFont="1" applyFill="1" applyBorder="1" applyAlignment="1">
      <alignment horizontal="center"/>
    </xf>
    <xf numFmtId="0" fontId="4" fillId="0" borderId="39" xfId="0" applyFont="1" applyBorder="1" applyAlignment="1">
      <alignment horizontal="center"/>
    </xf>
    <xf numFmtId="2" fontId="4" fillId="0" borderId="8" xfId="0" applyNumberFormat="1" applyFont="1" applyBorder="1" applyAlignment="1">
      <alignment horizontal="center"/>
    </xf>
    <xf numFmtId="0" fontId="4" fillId="0" borderId="0" xfId="0" applyFont="1" applyBorder="1"/>
    <xf numFmtId="0" fontId="4" fillId="5" borderId="14" xfId="0" applyFont="1" applyFill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7" fillId="5" borderId="14" xfId="0" applyFont="1" applyFill="1" applyBorder="1" applyAlignment="1">
      <alignment horizontal="center"/>
    </xf>
    <xf numFmtId="0" fontId="4" fillId="20" borderId="14" xfId="0" applyFont="1" applyFill="1" applyBorder="1" applyAlignment="1">
      <alignment horizontal="center"/>
    </xf>
    <xf numFmtId="0" fontId="5" fillId="17" borderId="0" xfId="0" applyFont="1" applyFill="1" applyBorder="1" applyAlignment="1">
      <alignment horizontal="center"/>
    </xf>
    <xf numFmtId="0" fontId="85" fillId="0" borderId="6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85" fillId="5" borderId="6" xfId="0" applyFont="1" applyFill="1" applyBorder="1" applyAlignment="1">
      <alignment horizontal="center"/>
    </xf>
    <xf numFmtId="0" fontId="4" fillId="20" borderId="6" xfId="0" applyFont="1" applyFill="1" applyBorder="1" applyAlignment="1">
      <alignment horizontal="center"/>
    </xf>
    <xf numFmtId="0" fontId="78" fillId="0" borderId="9" xfId="0" applyFont="1" applyBorder="1" applyAlignment="1">
      <alignment horizontal="center"/>
    </xf>
    <xf numFmtId="0" fontId="78" fillId="20" borderId="9" xfId="0" applyFont="1" applyFill="1" applyBorder="1" applyAlignment="1">
      <alignment horizontal="center"/>
    </xf>
    <xf numFmtId="2" fontId="7" fillId="0" borderId="121" xfId="0" applyNumberFormat="1" applyFont="1" applyBorder="1" applyAlignment="1">
      <alignment horizontal="center" vertical="center"/>
    </xf>
    <xf numFmtId="0" fontId="2" fillId="0" borderId="122" xfId="0" applyFont="1" applyBorder="1" applyAlignment="1">
      <alignment horizontal="center"/>
    </xf>
    <xf numFmtId="0" fontId="4" fillId="0" borderId="123" xfId="0" applyFont="1" applyBorder="1" applyAlignment="1">
      <alignment horizontal="center"/>
    </xf>
    <xf numFmtId="0" fontId="7" fillId="0" borderId="123" xfId="0" applyFont="1" applyBorder="1" applyAlignment="1">
      <alignment horizontal="center"/>
    </xf>
    <xf numFmtId="0" fontId="21" fillId="0" borderId="123" xfId="0" applyFont="1" applyBorder="1" applyAlignment="1">
      <alignment horizontal="center"/>
    </xf>
    <xf numFmtId="0" fontId="5" fillId="0" borderId="123" xfId="0" applyFont="1" applyBorder="1" applyAlignment="1">
      <alignment horizontal="center"/>
    </xf>
    <xf numFmtId="0" fontId="78" fillId="0" borderId="123" xfId="0" applyFont="1" applyBorder="1" applyAlignment="1">
      <alignment horizontal="center"/>
    </xf>
    <xf numFmtId="0" fontId="4" fillId="0" borderId="122" xfId="0" applyFont="1" applyBorder="1" applyAlignment="1">
      <alignment horizontal="center"/>
    </xf>
    <xf numFmtId="2" fontId="4" fillId="0" borderId="124" xfId="0" applyNumberFormat="1" applyFont="1" applyBorder="1" applyAlignment="1">
      <alignment horizontal="center"/>
    </xf>
    <xf numFmtId="0" fontId="7" fillId="5" borderId="123" xfId="0" applyFont="1" applyFill="1" applyBorder="1" applyAlignment="1">
      <alignment horizontal="center"/>
    </xf>
    <xf numFmtId="0" fontId="4" fillId="5" borderId="123" xfId="0" applyFont="1" applyFill="1" applyBorder="1" applyAlignment="1">
      <alignment horizontal="center"/>
    </xf>
    <xf numFmtId="0" fontId="4" fillId="20" borderId="123" xfId="0" applyFont="1" applyFill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91" fillId="0" borderId="9" xfId="0" applyFont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8" fillId="20" borderId="9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8" fillId="20" borderId="14" xfId="0" applyFont="1" applyFill="1" applyBorder="1" applyAlignment="1">
      <alignment horizontal="center"/>
    </xf>
    <xf numFmtId="0" fontId="92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11" fillId="5" borderId="14" xfId="0" applyFont="1" applyFill="1" applyBorder="1" applyAlignment="1">
      <alignment horizontal="center"/>
    </xf>
    <xf numFmtId="0" fontId="11" fillId="20" borderId="14" xfId="0" applyFont="1" applyFill="1" applyBorder="1" applyAlignment="1">
      <alignment horizontal="center"/>
    </xf>
    <xf numFmtId="0" fontId="93" fillId="0" borderId="5" xfId="0" applyFont="1" applyBorder="1" applyAlignment="1">
      <alignment horizontal="center"/>
    </xf>
    <xf numFmtId="0" fontId="92" fillId="0" borderId="20" xfId="0" applyFont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92" fillId="20" borderId="5" xfId="0" applyFont="1" applyFill="1" applyBorder="1" applyAlignment="1">
      <alignment horizontal="center"/>
    </xf>
    <xf numFmtId="0" fontId="93" fillId="0" borderId="9" xfId="0" applyFont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11" fillId="5" borderId="9" xfId="0" applyFont="1" applyFill="1" applyBorder="1" applyAlignment="1">
      <alignment horizontal="center"/>
    </xf>
    <xf numFmtId="0" fontId="5" fillId="20" borderId="14" xfId="0" applyFont="1" applyFill="1" applyBorder="1" applyAlignment="1">
      <alignment horizontal="center"/>
    </xf>
    <xf numFmtId="0" fontId="6" fillId="0" borderId="0" xfId="0" applyFont="1"/>
    <xf numFmtId="0" fontId="92" fillId="0" borderId="9" xfId="0" applyFont="1" applyBorder="1" applyAlignment="1">
      <alignment horizontal="center"/>
    </xf>
    <xf numFmtId="0" fontId="4" fillId="5" borderId="19" xfId="0" applyFont="1" applyFill="1" applyBorder="1" applyAlignment="1">
      <alignment horizontal="center"/>
    </xf>
    <xf numFmtId="0" fontId="8" fillId="20" borderId="5" xfId="0" applyFont="1" applyFill="1" applyBorder="1" applyAlignment="1">
      <alignment horizontal="center"/>
    </xf>
    <xf numFmtId="0" fontId="4" fillId="0" borderId="78" xfId="0" applyFont="1" applyBorder="1" applyAlignment="1">
      <alignment horizontal="center"/>
    </xf>
    <xf numFmtId="0" fontId="4" fillId="5" borderId="78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5" borderId="19" xfId="0" applyFont="1" applyFill="1" applyBorder="1" applyAlignment="1">
      <alignment horizontal="center"/>
    </xf>
    <xf numFmtId="0" fontId="0" fillId="5" borderId="5" xfId="0" applyFont="1" applyFill="1" applyBorder="1" applyAlignment="1">
      <alignment horizontal="center"/>
    </xf>
    <xf numFmtId="0" fontId="21" fillId="20" borderId="5" xfId="0" applyFont="1" applyFill="1" applyBorder="1" applyAlignment="1">
      <alignment horizontal="center"/>
    </xf>
    <xf numFmtId="0" fontId="5" fillId="0" borderId="61" xfId="0" applyFont="1" applyBorder="1" applyAlignment="1">
      <alignment horizontal="center"/>
    </xf>
    <xf numFmtId="0" fontId="8" fillId="0" borderId="78" xfId="0" applyFont="1" applyBorder="1" applyAlignment="1">
      <alignment horizontal="center"/>
    </xf>
    <xf numFmtId="0" fontId="65" fillId="0" borderId="6" xfId="0" applyFont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95" fillId="0" borderId="9" xfId="0" applyFont="1" applyBorder="1" applyAlignment="1">
      <alignment horizontal="center"/>
    </xf>
    <xf numFmtId="0" fontId="96" fillId="0" borderId="1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97" fillId="0" borderId="9" xfId="0" applyFont="1" applyBorder="1" applyAlignment="1">
      <alignment horizontal="center"/>
    </xf>
    <xf numFmtId="0" fontId="98" fillId="0" borderId="5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5" fillId="17" borderId="0" xfId="0" applyFont="1" applyFill="1" applyAlignment="1">
      <alignment horizontal="center"/>
    </xf>
    <xf numFmtId="0" fontId="99" fillId="0" borderId="9" xfId="0" applyFont="1" applyBorder="1" applyAlignment="1">
      <alignment horizontal="center"/>
    </xf>
    <xf numFmtId="0" fontId="21" fillId="5" borderId="5" xfId="0" applyFont="1" applyFill="1" applyBorder="1" applyAlignment="1">
      <alignment horizontal="center"/>
    </xf>
    <xf numFmtId="0" fontId="100" fillId="0" borderId="50" xfId="0" applyFont="1" applyBorder="1" applyAlignment="1">
      <alignment horizontal="center"/>
    </xf>
    <xf numFmtId="0" fontId="100" fillId="0" borderId="6" xfId="0" applyFont="1" applyBorder="1" applyAlignment="1">
      <alignment horizontal="center"/>
    </xf>
    <xf numFmtId="0" fontId="6" fillId="0" borderId="61" xfId="0" applyFont="1" applyBorder="1" applyAlignment="1">
      <alignment horizontal="center"/>
    </xf>
    <xf numFmtId="0" fontId="100" fillId="0" borderId="37" xfId="0" applyFont="1" applyBorder="1" applyAlignment="1">
      <alignment horizontal="center"/>
    </xf>
    <xf numFmtId="0" fontId="21" fillId="0" borderId="50" xfId="0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16" fontId="6" fillId="0" borderId="0" xfId="0" applyNumberFormat="1" applyFont="1"/>
    <xf numFmtId="0" fontId="5" fillId="5" borderId="6" xfId="0" applyFont="1" applyFill="1" applyBorder="1" applyAlignment="1">
      <alignment horizontal="center"/>
    </xf>
    <xf numFmtId="0" fontId="5" fillId="20" borderId="50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0" fillId="5" borderId="9" xfId="0" applyFont="1" applyFill="1" applyBorder="1" applyAlignment="1">
      <alignment horizontal="center"/>
    </xf>
    <xf numFmtId="0" fontId="99" fillId="0" borderId="5" xfId="0" applyFont="1" applyBorder="1" applyAlignment="1">
      <alignment horizontal="center"/>
    </xf>
    <xf numFmtId="0" fontId="97" fillId="0" borderId="5" xfId="0" applyFont="1" applyBorder="1" applyAlignment="1">
      <alignment horizontal="center"/>
    </xf>
    <xf numFmtId="0" fontId="21" fillId="0" borderId="42" xfId="0" applyFont="1" applyBorder="1" applyAlignment="1">
      <alignment horizontal="center"/>
    </xf>
    <xf numFmtId="0" fontId="97" fillId="5" borderId="5" xfId="0" applyFont="1" applyFill="1" applyBorder="1" applyAlignment="1">
      <alignment horizontal="center"/>
    </xf>
    <xf numFmtId="0" fontId="0" fillId="20" borderId="5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100" fillId="5" borderId="6" xfId="0" applyFont="1" applyFill="1" applyBorder="1" applyAlignment="1">
      <alignment horizontal="center"/>
    </xf>
    <xf numFmtId="0" fontId="97" fillId="0" borderId="125" xfId="0" applyFont="1" applyBorder="1" applyAlignment="1">
      <alignment horizontal="center"/>
    </xf>
    <xf numFmtId="0" fontId="21" fillId="0" borderId="125" xfId="0" applyFont="1" applyBorder="1" applyAlignment="1">
      <alignment horizontal="center"/>
    </xf>
    <xf numFmtId="0" fontId="5" fillId="0" borderId="125" xfId="0" applyFont="1" applyBorder="1" applyAlignment="1">
      <alignment horizontal="center"/>
    </xf>
    <xf numFmtId="0" fontId="21" fillId="0" borderId="126" xfId="0" applyFont="1" applyBorder="1" applyAlignment="1">
      <alignment horizontal="center"/>
    </xf>
    <xf numFmtId="0" fontId="21" fillId="5" borderId="9" xfId="0" applyFont="1" applyFill="1" applyBorder="1" applyAlignment="1">
      <alignment horizontal="center"/>
    </xf>
    <xf numFmtId="0" fontId="5" fillId="20" borderId="125" xfId="0" applyFont="1" applyFill="1" applyBorder="1" applyAlignment="1">
      <alignment horizontal="center"/>
    </xf>
    <xf numFmtId="0" fontId="21" fillId="0" borderId="127" xfId="0" applyFont="1" applyBorder="1" applyAlignment="1">
      <alignment horizontal="center"/>
    </xf>
    <xf numFmtId="0" fontId="6" fillId="0" borderId="125" xfId="0" applyFont="1" applyBorder="1" applyAlignment="1">
      <alignment horizontal="center"/>
    </xf>
    <xf numFmtId="0" fontId="21" fillId="5" borderId="14" xfId="0" applyFont="1" applyFill="1" applyBorder="1" applyAlignment="1">
      <alignment horizontal="center"/>
    </xf>
    <xf numFmtId="0" fontId="6" fillId="5" borderId="125" xfId="0" applyFont="1" applyFill="1" applyBorder="1" applyAlignment="1">
      <alignment horizontal="center"/>
    </xf>
    <xf numFmtId="0" fontId="21" fillId="20" borderId="14" xfId="0" applyFont="1" applyFill="1" applyBorder="1" applyAlignment="1">
      <alignment horizontal="center"/>
    </xf>
    <xf numFmtId="0" fontId="97" fillId="0" borderId="6" xfId="0" applyFont="1" applyBorder="1" applyAlignment="1">
      <alignment horizontal="center"/>
    </xf>
    <xf numFmtId="0" fontId="0" fillId="5" borderId="6" xfId="0" applyFont="1" applyFill="1" applyBorder="1" applyAlignment="1">
      <alignment horizontal="center"/>
    </xf>
    <xf numFmtId="0" fontId="5" fillId="20" borderId="5" xfId="0" applyFont="1" applyFill="1" applyBorder="1" applyAlignment="1">
      <alignment horizontal="center"/>
    </xf>
    <xf numFmtId="0" fontId="100" fillId="0" borderId="61" xfId="0" applyFont="1" applyBorder="1" applyAlignment="1">
      <alignment horizontal="center"/>
    </xf>
    <xf numFmtId="0" fontId="101" fillId="0" borderId="6" xfId="0" applyFont="1" applyBorder="1" applyAlignment="1">
      <alignment horizontal="center"/>
    </xf>
    <xf numFmtId="0" fontId="102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1" fillId="0" borderId="39" xfId="0" applyFont="1" applyBorder="1" applyAlignment="1">
      <alignment horizontal="center"/>
    </xf>
    <xf numFmtId="0" fontId="21" fillId="0" borderId="37" xfId="0" applyFont="1" applyBorder="1" applyAlignment="1">
      <alignment horizontal="center"/>
    </xf>
    <xf numFmtId="0" fontId="21" fillId="5" borderId="50" xfId="0" applyFont="1" applyFill="1" applyBorder="1" applyAlignment="1">
      <alignment horizontal="center"/>
    </xf>
    <xf numFmtId="0" fontId="97" fillId="20" borderId="5" xfId="0" applyFont="1" applyFill="1" applyBorder="1" applyAlignment="1">
      <alignment horizontal="center"/>
    </xf>
    <xf numFmtId="0" fontId="100" fillId="20" borderId="50" xfId="0" applyFont="1" applyFill="1" applyBorder="1" applyAlignment="1">
      <alignment horizontal="center"/>
    </xf>
    <xf numFmtId="0" fontId="103" fillId="0" borderId="9" xfId="0" applyFont="1" applyBorder="1" applyAlignment="1">
      <alignment horizontal="center"/>
    </xf>
    <xf numFmtId="0" fontId="0" fillId="20" borderId="9" xfId="0" applyFont="1" applyFill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6" fillId="20" borderId="14" xfId="0" applyFont="1" applyFill="1" applyBorder="1" applyAlignment="1">
      <alignment horizontal="center"/>
    </xf>
    <xf numFmtId="0" fontId="0" fillId="0" borderId="61" xfId="0" applyFont="1" applyBorder="1" applyAlignment="1">
      <alignment horizontal="center"/>
    </xf>
    <xf numFmtId="0" fontId="97" fillId="20" borderId="6" xfId="0" applyFont="1" applyFill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21" fillId="5" borderId="23" xfId="0" applyFont="1" applyFill="1" applyBorder="1" applyAlignment="1">
      <alignment horizontal="center"/>
    </xf>
    <xf numFmtId="2" fontId="10" fillId="0" borderId="77" xfId="0" applyNumberFormat="1" applyFont="1" applyBorder="1" applyAlignment="1">
      <alignment horizontal="center" vertical="center"/>
    </xf>
    <xf numFmtId="0" fontId="4" fillId="0" borderId="128" xfId="0" applyFont="1" applyBorder="1" applyAlignment="1">
      <alignment horizontal="center"/>
    </xf>
    <xf numFmtId="0" fontId="8" fillId="0" borderId="128" xfId="0" applyFont="1" applyBorder="1" applyAlignment="1">
      <alignment horizontal="center"/>
    </xf>
    <xf numFmtId="0" fontId="93" fillId="0" borderId="128" xfId="0" applyFont="1" applyBorder="1" applyAlignment="1">
      <alignment horizontal="center"/>
    </xf>
    <xf numFmtId="0" fontId="4" fillId="0" borderId="129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93" fillId="0" borderId="23" xfId="0" applyFont="1" applyBorder="1" applyAlignment="1">
      <alignment horizontal="center"/>
    </xf>
    <xf numFmtId="0" fontId="8" fillId="0" borderId="130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64" fontId="7" fillId="0" borderId="7" xfId="0" applyNumberFormat="1" applyFont="1" applyBorder="1" applyAlignment="1">
      <alignment horizontal="center" vertical="center"/>
    </xf>
    <xf numFmtId="0" fontId="4" fillId="0" borderId="119" xfId="0" applyFont="1" applyBorder="1" applyAlignment="1">
      <alignment horizontal="center" vertical="center"/>
    </xf>
    <xf numFmtId="2" fontId="16" fillId="0" borderId="131" xfId="0" applyNumberFormat="1" applyFont="1" applyBorder="1" applyAlignment="1">
      <alignment horizontal="center" vertical="center"/>
    </xf>
    <xf numFmtId="0" fontId="7" fillId="0" borderId="132" xfId="0" applyFont="1" applyBorder="1" applyAlignment="1">
      <alignment horizontal="left" vertical="center"/>
    </xf>
    <xf numFmtId="0" fontId="10" fillId="0" borderId="132" xfId="0" applyFont="1" applyBorder="1" applyAlignment="1">
      <alignment horizontal="left" vertical="center"/>
    </xf>
    <xf numFmtId="2" fontId="7" fillId="0" borderId="132" xfId="0" applyNumberFormat="1" applyFont="1" applyBorder="1" applyAlignment="1">
      <alignment horizontal="center"/>
    </xf>
    <xf numFmtId="0" fontId="4" fillId="0" borderId="132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33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11" fillId="20" borderId="48" xfId="0" applyNumberFormat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49" fontId="4" fillId="20" borderId="67" xfId="0" applyNumberFormat="1" applyFont="1" applyFill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93" fillId="0" borderId="46" xfId="0" applyFont="1" applyBorder="1" applyAlignment="1">
      <alignment horizontal="center" vertical="center"/>
    </xf>
    <xf numFmtId="0" fontId="93" fillId="0" borderId="34" xfId="0" applyFont="1" applyBorder="1" applyAlignment="1">
      <alignment horizontal="center" vertical="center"/>
    </xf>
    <xf numFmtId="0" fontId="93" fillId="0" borderId="52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93" fillId="0" borderId="119" xfId="0" applyFont="1" applyBorder="1" applyAlignment="1">
      <alignment horizontal="center" vertical="center"/>
    </xf>
    <xf numFmtId="0" fontId="93" fillId="0" borderId="132" xfId="0" applyFont="1" applyBorder="1" applyAlignment="1">
      <alignment horizontal="center" vertical="center"/>
    </xf>
    <xf numFmtId="49" fontId="105" fillId="20" borderId="48" xfId="0" applyNumberFormat="1" applyFont="1" applyFill="1" applyBorder="1" applyAlignment="1">
      <alignment horizontal="center" vertical="center"/>
    </xf>
    <xf numFmtId="0" fontId="93" fillId="0" borderId="68" xfId="0" applyFont="1" applyBorder="1" applyAlignment="1">
      <alignment horizontal="center" vertical="center"/>
    </xf>
    <xf numFmtId="0" fontId="105" fillId="0" borderId="52" xfId="0" applyFont="1" applyBorder="1" applyAlignment="1">
      <alignment horizontal="center" vertical="center"/>
    </xf>
    <xf numFmtId="0" fontId="105" fillId="0" borderId="34" xfId="0" applyFont="1" applyBorder="1" applyAlignment="1">
      <alignment horizontal="center" vertical="center"/>
    </xf>
    <xf numFmtId="0" fontId="0" fillId="0" borderId="132" xfId="0" applyBorder="1"/>
    <xf numFmtId="0" fontId="9" fillId="0" borderId="23" xfId="0" applyFont="1" applyBorder="1" applyAlignment="1">
      <alignment horizontal="center" vertical="center"/>
    </xf>
    <xf numFmtId="0" fontId="4" fillId="0" borderId="134" xfId="0" applyFont="1" applyBorder="1" applyAlignment="1">
      <alignment horizontal="left" vertical="center"/>
    </xf>
    <xf numFmtId="0" fontId="2" fillId="0" borderId="135" xfId="0" applyFont="1" applyBorder="1" applyAlignment="1">
      <alignment horizontal="left" vertical="center"/>
    </xf>
    <xf numFmtId="2" fontId="4" fillId="0" borderId="104" xfId="0" applyNumberFormat="1" applyFont="1" applyBorder="1" applyAlignment="1">
      <alignment horizontal="center" vertical="center"/>
    </xf>
    <xf numFmtId="2" fontId="16" fillId="0" borderId="136" xfId="0" applyNumberFormat="1" applyFont="1" applyBorder="1" applyAlignment="1">
      <alignment horizontal="center" vertical="center"/>
    </xf>
    <xf numFmtId="0" fontId="18" fillId="0" borderId="105" xfId="0" applyFont="1" applyBorder="1" applyAlignment="1">
      <alignment horizontal="left" vertical="center"/>
    </xf>
    <xf numFmtId="2" fontId="18" fillId="0" borderId="106" xfId="0" applyNumberFormat="1" applyFont="1" applyBorder="1" applyAlignment="1">
      <alignment horizontal="center" vertical="center"/>
    </xf>
    <xf numFmtId="0" fontId="7" fillId="0" borderId="137" xfId="0" applyFont="1" applyBorder="1" applyAlignment="1">
      <alignment horizontal="left" vertical="center"/>
    </xf>
    <xf numFmtId="2" fontId="7" fillId="0" borderId="138" xfId="0" applyNumberFormat="1" applyFont="1" applyBorder="1" applyAlignment="1">
      <alignment horizontal="center"/>
    </xf>
    <xf numFmtId="0" fontId="106" fillId="20" borderId="134" xfId="0" applyFont="1" applyFill="1" applyBorder="1"/>
    <xf numFmtId="0" fontId="106" fillId="20" borderId="135" xfId="0" applyFont="1" applyFill="1" applyBorder="1"/>
    <xf numFmtId="0" fontId="68" fillId="20" borderId="135" xfId="0" applyFont="1" applyFill="1" applyBorder="1"/>
    <xf numFmtId="0" fontId="68" fillId="20" borderId="104" xfId="0" applyFont="1" applyFill="1" applyBorder="1"/>
    <xf numFmtId="0" fontId="107" fillId="20" borderId="105" xfId="0" applyFont="1" applyFill="1" applyBorder="1"/>
    <xf numFmtId="0" fontId="107" fillId="20" borderId="0" xfId="0" applyFont="1" applyFill="1" applyBorder="1"/>
    <xf numFmtId="0" fontId="68" fillId="20" borderId="0" xfId="0" applyFont="1" applyFill="1" applyBorder="1"/>
    <xf numFmtId="0" fontId="68" fillId="20" borderId="106" xfId="0" applyFont="1" applyFill="1" applyBorder="1"/>
    <xf numFmtId="0" fontId="107" fillId="20" borderId="137" xfId="0" applyFont="1" applyFill="1" applyBorder="1"/>
    <xf numFmtId="0" fontId="107" fillId="20" borderId="132" xfId="0" applyFont="1" applyFill="1" applyBorder="1"/>
    <xf numFmtId="0" fontId="68" fillId="20" borderId="132" xfId="0" applyFont="1" applyFill="1" applyBorder="1"/>
    <xf numFmtId="0" fontId="68" fillId="20" borderId="138" xfId="0" applyFont="1" applyFill="1" applyBorder="1"/>
    <xf numFmtId="0" fontId="21" fillId="7" borderId="5" xfId="0" applyFont="1" applyFill="1" applyBorder="1" applyAlignment="1">
      <alignment horizontal="center"/>
    </xf>
    <xf numFmtId="0" fontId="21" fillId="35" borderId="5" xfId="0" applyFont="1" applyFill="1" applyBorder="1" applyAlignment="1">
      <alignment horizontal="center"/>
    </xf>
    <xf numFmtId="0" fontId="21" fillId="35" borderId="20" xfId="0" applyFont="1" applyFill="1" applyBorder="1" applyAlignment="1">
      <alignment horizontal="center"/>
    </xf>
    <xf numFmtId="0" fontId="8" fillId="20" borderId="6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4" fillId="12" borderId="6" xfId="0" applyFont="1" applyFill="1" applyBorder="1" applyAlignment="1">
      <alignment horizontal="center"/>
    </xf>
    <xf numFmtId="0" fontId="4" fillId="36" borderId="6" xfId="0" applyFont="1" applyFill="1" applyBorder="1" applyAlignment="1">
      <alignment horizontal="center"/>
    </xf>
    <xf numFmtId="0" fontId="11" fillId="20" borderId="9" xfId="0" applyFont="1" applyFill="1" applyBorder="1" applyAlignment="1">
      <alignment horizontal="center"/>
    </xf>
    <xf numFmtId="0" fontId="11" fillId="12" borderId="9" xfId="0" applyFont="1" applyFill="1" applyBorder="1" applyAlignment="1">
      <alignment horizontal="center"/>
    </xf>
    <xf numFmtId="0" fontId="11" fillId="36" borderId="9" xfId="0" applyFont="1" applyFill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11" fillId="12" borderId="14" xfId="0" applyFont="1" applyFill="1" applyBorder="1" applyAlignment="1">
      <alignment horizontal="center"/>
    </xf>
    <xf numFmtId="0" fontId="11" fillId="36" borderId="14" xfId="0" applyFont="1" applyFill="1" applyBorder="1" applyAlignment="1">
      <alignment horizontal="center"/>
    </xf>
    <xf numFmtId="0" fontId="11" fillId="20" borderId="0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11" fillId="12" borderId="0" xfId="0" applyFont="1" applyFill="1" applyBorder="1" applyAlignment="1">
      <alignment horizontal="center"/>
    </xf>
    <xf numFmtId="0" fontId="11" fillId="36" borderId="0" xfId="0" applyFont="1" applyFill="1" applyBorder="1" applyAlignment="1">
      <alignment horizontal="center"/>
    </xf>
    <xf numFmtId="0" fontId="0" fillId="5" borderId="0" xfId="0" applyFont="1" applyFill="1" applyAlignment="1">
      <alignment horizontal="center"/>
    </xf>
    <xf numFmtId="0" fontId="0" fillId="12" borderId="0" xfId="0" applyFont="1" applyFill="1" applyAlignment="1">
      <alignment horizontal="center"/>
    </xf>
    <xf numFmtId="0" fontId="93" fillId="5" borderId="5" xfId="0" applyFont="1" applyFill="1" applyBorder="1" applyAlignment="1">
      <alignment horizontal="center"/>
    </xf>
    <xf numFmtId="0" fontId="8" fillId="12" borderId="5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center"/>
    </xf>
    <xf numFmtId="0" fontId="8" fillId="12" borderId="9" xfId="0" applyFont="1" applyFill="1" applyBorder="1" applyAlignment="1">
      <alignment horizontal="center"/>
    </xf>
    <xf numFmtId="0" fontId="8" fillId="12" borderId="14" xfId="0" applyFont="1" applyFill="1" applyBorder="1" applyAlignment="1">
      <alignment horizontal="center"/>
    </xf>
    <xf numFmtId="0" fontId="91" fillId="12" borderId="9" xfId="0" applyFont="1" applyFill="1" applyBorder="1" applyAlignment="1">
      <alignment horizontal="center"/>
    </xf>
    <xf numFmtId="0" fontId="93" fillId="12" borderId="5" xfId="0" applyFont="1" applyFill="1" applyBorder="1" applyAlignment="1">
      <alignment horizontal="center"/>
    </xf>
    <xf numFmtId="0" fontId="4" fillId="12" borderId="9" xfId="0" applyFont="1" applyFill="1" applyBorder="1" applyAlignment="1">
      <alignment horizontal="center"/>
    </xf>
    <xf numFmtId="0" fontId="93" fillId="12" borderId="9" xfId="0" applyFont="1" applyFill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5" borderId="19" xfId="0" applyFont="1" applyFill="1" applyBorder="1" applyAlignment="1">
      <alignment horizontal="center"/>
    </xf>
    <xf numFmtId="0" fontId="108" fillId="0" borderId="0" xfId="0" applyFont="1" applyBorder="1" applyAlignment="1">
      <alignment horizontal="center"/>
    </xf>
    <xf numFmtId="0" fontId="108" fillId="5" borderId="0" xfId="0" applyFont="1" applyFill="1" applyBorder="1" applyAlignment="1">
      <alignment horizontal="center"/>
    </xf>
    <xf numFmtId="0" fontId="108" fillId="5" borderId="3" xfId="0" applyFont="1" applyFill="1" applyBorder="1" applyAlignment="1">
      <alignment horizontal="center"/>
    </xf>
    <xf numFmtId="0" fontId="108" fillId="0" borderId="3" xfId="0" applyFont="1" applyBorder="1" applyAlignment="1">
      <alignment horizontal="center"/>
    </xf>
    <xf numFmtId="164" fontId="7" fillId="0" borderId="139" xfId="0" applyNumberFormat="1" applyFont="1" applyBorder="1" applyAlignment="1">
      <alignment horizontal="center"/>
    </xf>
    <xf numFmtId="0" fontId="108" fillId="12" borderId="5" xfId="0" applyFont="1" applyFill="1" applyBorder="1" applyAlignment="1">
      <alignment horizontal="center"/>
    </xf>
    <xf numFmtId="0" fontId="108" fillId="5" borderId="5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0" fontId="0" fillId="5" borderId="50" xfId="0" applyFont="1" applyFill="1" applyBorder="1" applyAlignment="1">
      <alignment horizontal="center"/>
    </xf>
    <xf numFmtId="0" fontId="108" fillId="12" borderId="6" xfId="0" applyFont="1" applyFill="1" applyBorder="1" applyAlignment="1">
      <alignment horizontal="center"/>
    </xf>
    <xf numFmtId="0" fontId="108" fillId="5" borderId="6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108" fillId="0" borderId="6" xfId="0" applyFont="1" applyBorder="1" applyAlignment="1">
      <alignment horizontal="center"/>
    </xf>
    <xf numFmtId="0" fontId="108" fillId="5" borderId="9" xfId="0" applyFont="1" applyFill="1" applyBorder="1" applyAlignment="1">
      <alignment horizontal="center"/>
    </xf>
    <xf numFmtId="2" fontId="7" fillId="0" borderId="38" xfId="0" applyNumberFormat="1" applyFont="1" applyBorder="1" applyAlignment="1">
      <alignment horizontal="center"/>
    </xf>
    <xf numFmtId="0" fontId="108" fillId="0" borderId="15" xfId="0" applyFont="1" applyBorder="1" applyAlignment="1">
      <alignment horizontal="center"/>
    </xf>
    <xf numFmtId="0" fontId="108" fillId="5" borderId="15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center"/>
    </xf>
    <xf numFmtId="0" fontId="108" fillId="12" borderId="1" xfId="0" applyFont="1" applyFill="1" applyBorder="1" applyAlignment="1">
      <alignment horizontal="center"/>
    </xf>
    <xf numFmtId="0" fontId="108" fillId="0" borderId="9" xfId="0" applyFont="1" applyBorder="1" applyAlignment="1">
      <alignment horizontal="center"/>
    </xf>
    <xf numFmtId="0" fontId="0" fillId="8" borderId="6" xfId="0" applyFont="1" applyFill="1" applyBorder="1" applyAlignment="1">
      <alignment horizontal="center"/>
    </xf>
    <xf numFmtId="0" fontId="108" fillId="0" borderId="5" xfId="0" applyFont="1" applyBorder="1" applyAlignment="1">
      <alignment horizontal="center"/>
    </xf>
    <xf numFmtId="0" fontId="0" fillId="5" borderId="15" xfId="0" applyFont="1" applyFill="1" applyBorder="1" applyAlignment="1">
      <alignment horizontal="center"/>
    </xf>
    <xf numFmtId="2" fontId="7" fillId="0" borderId="13" xfId="0" applyNumberFormat="1" applyFont="1" applyBorder="1" applyAlignment="1">
      <alignment horizontal="center"/>
    </xf>
    <xf numFmtId="49" fontId="4" fillId="20" borderId="0" xfId="0" applyNumberFormat="1" applyFont="1" applyFill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2" fontId="109" fillId="0" borderId="0" xfId="0" applyNumberFormat="1" applyFont="1"/>
    <xf numFmtId="0" fontId="109" fillId="0" borderId="0" xfId="0" applyFont="1"/>
    <xf numFmtId="0" fontId="0" fillId="20" borderId="3" xfId="0" applyFont="1" applyFill="1" applyBorder="1" applyAlignment="1">
      <alignment horizontal="center"/>
    </xf>
    <xf numFmtId="0" fontId="7" fillId="5" borderId="15" xfId="0" applyFont="1" applyFill="1" applyBorder="1" applyAlignment="1">
      <alignment horizontal="center"/>
    </xf>
    <xf numFmtId="0" fontId="0" fillId="12" borderId="3" xfId="0" applyFont="1" applyFill="1" applyBorder="1" applyAlignment="1">
      <alignment horizontal="center"/>
    </xf>
    <xf numFmtId="0" fontId="4" fillId="0" borderId="140" xfId="0" applyFont="1" applyBorder="1" applyAlignment="1">
      <alignment horizontal="center"/>
    </xf>
    <xf numFmtId="0" fontId="4" fillId="5" borderId="141" xfId="0" applyFont="1" applyFill="1" applyBorder="1" applyAlignment="1">
      <alignment horizontal="center"/>
    </xf>
    <xf numFmtId="0" fontId="4" fillId="0" borderId="141" xfId="0" applyFont="1" applyBorder="1" applyAlignment="1">
      <alignment horizontal="center"/>
    </xf>
    <xf numFmtId="0" fontId="4" fillId="12" borderId="141" xfId="0" applyFont="1" applyFill="1" applyBorder="1" applyAlignment="1">
      <alignment horizontal="center"/>
    </xf>
    <xf numFmtId="0" fontId="4" fillId="0" borderId="142" xfId="0" applyFont="1" applyBorder="1" applyAlignment="1">
      <alignment horizontal="center"/>
    </xf>
    <xf numFmtId="0" fontId="8" fillId="0" borderId="143" xfId="0" applyFont="1" applyBorder="1" applyAlignment="1">
      <alignment horizontal="center"/>
    </xf>
    <xf numFmtId="0" fontId="8" fillId="5" borderId="144" xfId="0" applyFont="1" applyFill="1" applyBorder="1" applyAlignment="1">
      <alignment horizontal="center"/>
    </xf>
    <xf numFmtId="0" fontId="8" fillId="0" borderId="144" xfId="0" applyFont="1" applyBorder="1" applyAlignment="1">
      <alignment horizontal="center"/>
    </xf>
    <xf numFmtId="0" fontId="8" fillId="12" borderId="144" xfId="0" applyFont="1" applyFill="1" applyBorder="1" applyAlignment="1">
      <alignment horizontal="center"/>
    </xf>
    <xf numFmtId="0" fontId="8" fillId="0" borderId="145" xfId="0" applyFont="1" applyBorder="1" applyAlignment="1">
      <alignment horizontal="center"/>
    </xf>
    <xf numFmtId="0" fontId="11" fillId="0" borderId="143" xfId="0" applyFont="1" applyBorder="1" applyAlignment="1">
      <alignment horizontal="center"/>
    </xf>
    <xf numFmtId="0" fontId="11" fillId="5" borderId="144" xfId="0" applyFont="1" applyFill="1" applyBorder="1" applyAlignment="1">
      <alignment horizontal="center"/>
    </xf>
    <xf numFmtId="0" fontId="11" fillId="0" borderId="144" xfId="0" applyFont="1" applyBorder="1" applyAlignment="1">
      <alignment horizontal="center"/>
    </xf>
    <xf numFmtId="0" fontId="11" fillId="12" borderId="144" xfId="0" applyFont="1" applyFill="1" applyBorder="1" applyAlignment="1">
      <alignment horizontal="center"/>
    </xf>
    <xf numFmtId="0" fontId="11" fillId="0" borderId="145" xfId="0" applyFont="1" applyBorder="1" applyAlignment="1">
      <alignment horizontal="center"/>
    </xf>
    <xf numFmtId="0" fontId="11" fillId="0" borderId="146" xfId="0" applyFont="1" applyBorder="1" applyAlignment="1">
      <alignment horizontal="center"/>
    </xf>
    <xf numFmtId="0" fontId="11" fillId="5" borderId="147" xfId="0" applyFont="1" applyFill="1" applyBorder="1" applyAlignment="1">
      <alignment horizontal="center"/>
    </xf>
    <xf numFmtId="0" fontId="11" fillId="0" borderId="147" xfId="0" applyFont="1" applyBorder="1" applyAlignment="1">
      <alignment horizontal="center"/>
    </xf>
    <xf numFmtId="0" fontId="11" fillId="12" borderId="147" xfId="0" applyFont="1" applyFill="1" applyBorder="1" applyAlignment="1">
      <alignment horizontal="center"/>
    </xf>
    <xf numFmtId="0" fontId="11" fillId="0" borderId="148" xfId="0" applyFont="1" applyBorder="1" applyAlignment="1">
      <alignment horizontal="center"/>
    </xf>
    <xf numFmtId="0" fontId="4" fillId="0" borderId="143" xfId="0" applyFont="1" applyBorder="1" applyAlignment="1">
      <alignment horizontal="center"/>
    </xf>
    <xf numFmtId="0" fontId="4" fillId="5" borderId="144" xfId="0" applyFont="1" applyFill="1" applyBorder="1" applyAlignment="1">
      <alignment horizontal="center"/>
    </xf>
    <xf numFmtId="0" fontId="4" fillId="0" borderId="144" xfId="0" applyFont="1" applyBorder="1" applyAlignment="1">
      <alignment horizontal="center"/>
    </xf>
    <xf numFmtId="0" fontId="4" fillId="12" borderId="144" xfId="0" applyFont="1" applyFill="1" applyBorder="1" applyAlignment="1">
      <alignment horizontal="center"/>
    </xf>
    <xf numFmtId="0" fontId="4" fillId="0" borderId="145" xfId="0" applyFont="1" applyBorder="1" applyAlignment="1">
      <alignment horizontal="center"/>
    </xf>
    <xf numFmtId="0" fontId="7" fillId="0" borderId="146" xfId="0" applyFont="1" applyBorder="1" applyAlignment="1">
      <alignment horizontal="center"/>
    </xf>
    <xf numFmtId="0" fontId="7" fillId="5" borderId="147" xfId="0" applyFont="1" applyFill="1" applyBorder="1" applyAlignment="1">
      <alignment horizontal="center"/>
    </xf>
    <xf numFmtId="0" fontId="7" fillId="0" borderId="147" xfId="0" applyFont="1" applyBorder="1" applyAlignment="1">
      <alignment horizontal="center"/>
    </xf>
    <xf numFmtId="0" fontId="4" fillId="0" borderId="147" xfId="0" applyFont="1" applyBorder="1" applyAlignment="1">
      <alignment horizontal="center"/>
    </xf>
    <xf numFmtId="0" fontId="4" fillId="12" borderId="147" xfId="0" applyFont="1" applyFill="1" applyBorder="1" applyAlignment="1">
      <alignment horizontal="center"/>
    </xf>
    <xf numFmtId="0" fontId="7" fillId="12" borderId="147" xfId="0" applyFont="1" applyFill="1" applyBorder="1" applyAlignment="1">
      <alignment horizontal="center"/>
    </xf>
    <xf numFmtId="0" fontId="7" fillId="0" borderId="148" xfId="0" applyFont="1" applyBorder="1" applyAlignment="1">
      <alignment horizontal="center"/>
    </xf>
    <xf numFmtId="0" fontId="0" fillId="0" borderId="144" xfId="0" applyBorder="1"/>
    <xf numFmtId="0" fontId="0" fillId="12" borderId="144" xfId="0" applyFill="1" applyBorder="1"/>
    <xf numFmtId="0" fontId="4" fillId="0" borderId="149" xfId="0" applyFont="1" applyBorder="1" applyAlignment="1">
      <alignment horizontal="center"/>
    </xf>
    <xf numFmtId="0" fontId="4" fillId="37" borderId="141" xfId="0" applyFont="1" applyFill="1" applyBorder="1" applyAlignment="1">
      <alignment horizontal="center" vertical="center"/>
    </xf>
    <xf numFmtId="0" fontId="4" fillId="0" borderId="141" xfId="0" applyFont="1" applyBorder="1" applyAlignment="1">
      <alignment horizontal="center" vertical="center" wrapText="1"/>
    </xf>
    <xf numFmtId="0" fontId="110" fillId="0" borderId="144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37" borderId="144" xfId="0" applyFont="1" applyFill="1" applyBorder="1" applyAlignment="1">
      <alignment horizontal="center" vertical="center"/>
    </xf>
    <xf numFmtId="0" fontId="110" fillId="37" borderId="141" xfId="0" applyFont="1" applyFill="1" applyBorder="1" applyAlignment="1">
      <alignment horizontal="center" vertical="center"/>
    </xf>
    <xf numFmtId="0" fontId="110" fillId="0" borderId="141" xfId="0" applyFont="1" applyBorder="1" applyAlignment="1">
      <alignment horizontal="center" vertical="center"/>
    </xf>
    <xf numFmtId="0" fontId="110" fillId="38" borderId="141" xfId="0" applyFont="1" applyFill="1" applyBorder="1" applyAlignment="1">
      <alignment vertical="center" wrapText="1"/>
    </xf>
    <xf numFmtId="0" fontId="4" fillId="0" borderId="144" xfId="0" applyFont="1" applyBorder="1" applyAlignment="1">
      <alignment horizontal="center" vertical="center" wrapText="1"/>
    </xf>
    <xf numFmtId="0" fontId="2" fillId="0" borderId="150" xfId="0" applyFont="1" applyBorder="1" applyAlignment="1">
      <alignment horizontal="center" vertical="center" wrapText="1"/>
    </xf>
    <xf numFmtId="0" fontId="4" fillId="0" borderId="144" xfId="0" applyFont="1" applyBorder="1" applyAlignment="1">
      <alignment horizontal="center" vertical="center"/>
    </xf>
    <xf numFmtId="0" fontId="8" fillId="12" borderId="144" xfId="0" applyFont="1" applyFill="1" applyBorder="1" applyAlignment="1">
      <alignment horizontal="center" vertical="center"/>
    </xf>
    <xf numFmtId="0" fontId="8" fillId="5" borderId="144" xfId="0" applyFont="1" applyFill="1" applyBorder="1" applyAlignment="1">
      <alignment horizontal="center" vertical="center"/>
    </xf>
    <xf numFmtId="0" fontId="4" fillId="0" borderId="151" xfId="0" applyFont="1" applyBorder="1" applyAlignment="1">
      <alignment horizontal="center"/>
    </xf>
    <xf numFmtId="0" fontId="2" fillId="0" borderId="150" xfId="0" applyFont="1" applyBorder="1" applyAlignment="1">
      <alignment horizontal="left" vertical="top" wrapText="1"/>
    </xf>
    <xf numFmtId="0" fontId="8" fillId="0" borderId="144" xfId="0" applyFont="1" applyBorder="1" applyAlignment="1">
      <alignment horizontal="center" vertical="center" wrapText="1"/>
    </xf>
    <xf numFmtId="0" fontId="4" fillId="0" borderId="144" xfId="0" applyFont="1" applyBorder="1" applyAlignment="1">
      <alignment horizontal="center" wrapText="1"/>
    </xf>
    <xf numFmtId="0" fontId="8" fillId="0" borderId="144" xfId="0" applyFont="1" applyBorder="1" applyAlignment="1">
      <alignment horizontal="center" vertical="center"/>
    </xf>
    <xf numFmtId="0" fontId="110" fillId="37" borderId="144" xfId="0" applyFont="1" applyFill="1" applyBorder="1" applyAlignment="1">
      <alignment horizontal="center" vertical="center"/>
    </xf>
    <xf numFmtId="0" fontId="8" fillId="0" borderId="144" xfId="0" applyFont="1" applyBorder="1" applyAlignment="1">
      <alignment horizontal="center" vertical="top" wrapText="1"/>
    </xf>
    <xf numFmtId="0" fontId="111" fillId="5" borderId="15" xfId="0" applyFont="1" applyFill="1" applyBorder="1" applyAlignment="1">
      <alignment horizontal="left" vertical="center" wrapText="1"/>
    </xf>
    <xf numFmtId="0" fontId="8" fillId="0" borderId="145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wrapText="1"/>
    </xf>
    <xf numFmtId="0" fontId="8" fillId="0" borderId="152" xfId="0" applyFont="1" applyBorder="1" applyAlignment="1">
      <alignment horizontal="center"/>
    </xf>
    <xf numFmtId="0" fontId="4" fillId="3" borderId="141" xfId="0" applyFont="1" applyFill="1" applyBorder="1" applyAlignment="1">
      <alignment horizontal="center"/>
    </xf>
    <xf numFmtId="0" fontId="110" fillId="0" borderId="141" xfId="0" applyFont="1" applyBorder="1" applyAlignment="1">
      <alignment horizontal="center"/>
    </xf>
    <xf numFmtId="0" fontId="110" fillId="39" borderId="142" xfId="0" applyFont="1" applyFill="1" applyBorder="1" applyAlignment="1">
      <alignment horizontal="center"/>
    </xf>
    <xf numFmtId="0" fontId="110" fillId="0" borderId="144" xfId="0" applyFont="1" applyBorder="1" applyAlignment="1">
      <alignment horizontal="center"/>
    </xf>
    <xf numFmtId="0" fontId="8" fillId="40" borderId="144" xfId="0" applyFont="1" applyFill="1" applyBorder="1" applyAlignment="1">
      <alignment horizontal="center"/>
    </xf>
    <xf numFmtId="0" fontId="8" fillId="40" borderId="145" xfId="0" applyFont="1" applyFill="1" applyBorder="1" applyAlignment="1">
      <alignment horizontal="center"/>
    </xf>
    <xf numFmtId="0" fontId="8" fillId="0" borderId="146" xfId="0" applyFont="1" applyBorder="1" applyAlignment="1">
      <alignment horizontal="center"/>
    </xf>
    <xf numFmtId="0" fontId="8" fillId="5" borderId="147" xfId="0" applyFont="1" applyFill="1" applyBorder="1" applyAlignment="1">
      <alignment horizontal="center"/>
    </xf>
    <xf numFmtId="0" fontId="8" fillId="0" borderId="147" xfId="0" applyFont="1" applyBorder="1" applyAlignment="1">
      <alignment horizontal="center"/>
    </xf>
    <xf numFmtId="0" fontId="8" fillId="12" borderId="147" xfId="0" applyFont="1" applyFill="1" applyBorder="1" applyAlignment="1">
      <alignment horizontal="center"/>
    </xf>
    <xf numFmtId="0" fontId="110" fillId="0" borderId="147" xfId="0" applyFont="1" applyBorder="1" applyAlignment="1">
      <alignment horizontal="center"/>
    </xf>
    <xf numFmtId="0" fontId="8" fillId="40" borderId="147" xfId="0" applyFont="1" applyFill="1" applyBorder="1" applyAlignment="1">
      <alignment horizontal="center"/>
    </xf>
    <xf numFmtId="0" fontId="112" fillId="40" borderId="147" xfId="0" applyFont="1" applyFill="1" applyBorder="1" applyAlignment="1">
      <alignment horizontal="center"/>
    </xf>
    <xf numFmtId="0" fontId="8" fillId="40" borderId="148" xfId="0" applyFont="1" applyFill="1" applyBorder="1" applyAlignment="1">
      <alignment horizontal="center"/>
    </xf>
    <xf numFmtId="0" fontId="0" fillId="5" borderId="0" xfId="0" applyFont="1" applyFill="1" applyBorder="1" applyAlignment="1" applyProtection="1">
      <alignment horizontal="center"/>
      <protection locked="0"/>
    </xf>
    <xf numFmtId="0" fontId="0" fillId="12" borderId="0" xfId="0" applyFont="1" applyFill="1" applyBorder="1" applyAlignment="1" applyProtection="1">
      <alignment horizontal="center"/>
      <protection locked="0"/>
    </xf>
    <xf numFmtId="0" fontId="0" fillId="0" borderId="153" xfId="0" applyFont="1" applyBorder="1" applyAlignment="1" applyProtection="1">
      <alignment horizontal="center"/>
      <protection locked="0"/>
    </xf>
    <xf numFmtId="0" fontId="0" fillId="5" borderId="154" xfId="0" applyFont="1" applyFill="1" applyBorder="1" applyAlignment="1" applyProtection="1">
      <alignment horizontal="center"/>
      <protection locked="0"/>
    </xf>
    <xf numFmtId="0" fontId="3" fillId="0" borderId="155" xfId="0" applyFont="1" applyBorder="1" applyAlignment="1" applyProtection="1">
      <alignment horizontal="center"/>
      <protection locked="0"/>
    </xf>
    <xf numFmtId="0" fontId="113" fillId="5" borderId="156" xfId="0" applyFont="1" applyFill="1" applyBorder="1" applyAlignment="1" applyProtection="1">
      <alignment horizontal="center"/>
      <protection locked="0"/>
    </xf>
    <xf numFmtId="0" fontId="113" fillId="0" borderId="156" xfId="0" applyFont="1" applyBorder="1" applyAlignment="1" applyProtection="1">
      <alignment horizontal="center"/>
      <protection locked="0"/>
    </xf>
    <xf numFmtId="0" fontId="3" fillId="0" borderId="156" xfId="0" applyFont="1" applyBorder="1" applyAlignment="1" applyProtection="1">
      <alignment horizontal="center"/>
      <protection locked="0"/>
    </xf>
    <xf numFmtId="0" fontId="3" fillId="12" borderId="156" xfId="0" applyFont="1" applyFill="1" applyBorder="1" applyAlignment="1" applyProtection="1">
      <alignment horizontal="center"/>
      <protection locked="0"/>
    </xf>
    <xf numFmtId="0" fontId="3" fillId="5" borderId="156" xfId="0" applyFont="1" applyFill="1" applyBorder="1" applyAlignment="1" applyProtection="1">
      <alignment horizontal="center"/>
      <protection locked="0"/>
    </xf>
    <xf numFmtId="0" fontId="3" fillId="20" borderId="156" xfId="0" applyFont="1" applyFill="1" applyBorder="1" applyAlignment="1" applyProtection="1">
      <alignment horizontal="center"/>
      <protection locked="0"/>
    </xf>
    <xf numFmtId="0" fontId="114" fillId="0" borderId="156" xfId="0" applyFont="1" applyBorder="1" applyAlignment="1" applyProtection="1">
      <alignment horizontal="center"/>
      <protection locked="0"/>
    </xf>
    <xf numFmtId="0" fontId="3" fillId="0" borderId="157" xfId="0" applyFont="1" applyBorder="1" applyAlignment="1" applyProtection="1">
      <alignment horizontal="center"/>
      <protection locked="0"/>
    </xf>
    <xf numFmtId="0" fontId="114" fillId="5" borderId="156" xfId="0" applyFont="1" applyFill="1" applyBorder="1" applyAlignment="1" applyProtection="1">
      <alignment horizontal="center"/>
      <protection locked="0"/>
    </xf>
    <xf numFmtId="0" fontId="103" fillId="0" borderId="156" xfId="0" applyFont="1" applyBorder="1" applyAlignment="1" applyProtection="1">
      <alignment horizontal="center"/>
      <protection locked="0"/>
    </xf>
    <xf numFmtId="0" fontId="103" fillId="12" borderId="156" xfId="0" applyFont="1" applyFill="1" applyBorder="1" applyAlignment="1" applyProtection="1">
      <alignment horizontal="center"/>
      <protection locked="0"/>
    </xf>
    <xf numFmtId="0" fontId="103" fillId="5" borderId="156" xfId="0" applyFont="1" applyFill="1" applyBorder="1" applyAlignment="1" applyProtection="1">
      <alignment horizontal="center"/>
      <protection locked="0"/>
    </xf>
    <xf numFmtId="0" fontId="103" fillId="0" borderId="158" xfId="0" applyFont="1" applyBorder="1" applyAlignment="1">
      <alignment horizontal="center"/>
    </xf>
    <xf numFmtId="0" fontId="3" fillId="0" borderId="143" xfId="0" applyFont="1" applyBorder="1" applyAlignment="1" applyProtection="1">
      <alignment horizontal="center"/>
      <protection locked="0"/>
    </xf>
    <xf numFmtId="0" fontId="3" fillId="5" borderId="144" xfId="0" applyFont="1" applyFill="1" applyBorder="1" applyAlignment="1" applyProtection="1">
      <alignment horizontal="center"/>
      <protection locked="0"/>
    </xf>
    <xf numFmtId="0" fontId="115" fillId="39" borderId="144" xfId="0" applyFont="1" applyFill="1" applyBorder="1" applyAlignment="1" applyProtection="1">
      <alignment horizontal="center"/>
      <protection locked="0"/>
    </xf>
    <xf numFmtId="0" fontId="3" fillId="0" borderId="144" xfId="0" applyFont="1" applyBorder="1" applyAlignment="1" applyProtection="1">
      <alignment horizontal="center"/>
      <protection locked="0"/>
    </xf>
    <xf numFmtId="0" fontId="3" fillId="12" borderId="144" xfId="0" applyFont="1" applyFill="1" applyBorder="1" applyAlignment="1" applyProtection="1">
      <alignment horizontal="center"/>
      <protection locked="0"/>
    </xf>
    <xf numFmtId="0" fontId="3" fillId="20" borderId="144" xfId="0" applyFont="1" applyFill="1" applyBorder="1" applyAlignment="1" applyProtection="1">
      <alignment horizontal="center"/>
      <protection locked="0"/>
    </xf>
    <xf numFmtId="0" fontId="116" fillId="39" borderId="144" xfId="1" applyFont="1" applyFill="1" applyBorder="1" applyAlignment="1">
      <alignment horizontal="center"/>
    </xf>
    <xf numFmtId="0" fontId="3" fillId="0" borderId="159" xfId="0" applyFont="1" applyBorder="1" applyAlignment="1" applyProtection="1">
      <alignment horizontal="center"/>
      <protection locked="0"/>
    </xf>
    <xf numFmtId="0" fontId="103" fillId="12" borderId="144" xfId="0" applyFont="1" applyFill="1" applyBorder="1" applyAlignment="1" applyProtection="1">
      <alignment horizontal="center"/>
      <protection locked="0"/>
    </xf>
    <xf numFmtId="0" fontId="103" fillId="5" borderId="144" xfId="0" applyFont="1" applyFill="1" applyBorder="1" applyAlignment="1" applyProtection="1">
      <alignment horizontal="center"/>
      <protection locked="0"/>
    </xf>
    <xf numFmtId="0" fontId="5" fillId="0" borderId="144" xfId="0" applyFont="1" applyBorder="1" applyAlignment="1" applyProtection="1">
      <alignment horizontal="center"/>
      <protection locked="0"/>
    </xf>
    <xf numFmtId="0" fontId="103" fillId="0" borderId="144" xfId="0" applyFont="1" applyBorder="1" applyAlignment="1" applyProtection="1">
      <alignment horizontal="center"/>
      <protection locked="0"/>
    </xf>
    <xf numFmtId="0" fontId="103" fillId="0" borderId="145" xfId="0" applyFont="1" applyBorder="1" applyAlignment="1">
      <alignment horizontal="center"/>
    </xf>
    <xf numFmtId="0" fontId="117" fillId="0" borderId="143" xfId="0" applyFont="1" applyBorder="1" applyAlignment="1" applyProtection="1">
      <alignment horizontal="center"/>
      <protection locked="0"/>
    </xf>
    <xf numFmtId="0" fontId="117" fillId="5" borderId="144" xfId="0" applyFont="1" applyFill="1" applyBorder="1" applyAlignment="1" applyProtection="1">
      <alignment horizontal="center"/>
      <protection locked="0"/>
    </xf>
    <xf numFmtId="0" fontId="117" fillId="0" borderId="144" xfId="0" applyFont="1" applyBorder="1" applyAlignment="1" applyProtection="1">
      <alignment horizontal="center"/>
      <protection locked="0"/>
    </xf>
    <xf numFmtId="0" fontId="117" fillId="12" borderId="144" xfId="0" applyFont="1" applyFill="1" applyBorder="1" applyAlignment="1" applyProtection="1">
      <alignment horizontal="center"/>
      <protection locked="0"/>
    </xf>
    <xf numFmtId="0" fontId="114" fillId="0" borderId="159" xfId="0" applyFont="1" applyBorder="1" applyAlignment="1" applyProtection="1">
      <alignment horizontal="center"/>
      <protection locked="0"/>
    </xf>
    <xf numFmtId="0" fontId="114" fillId="5" borderId="144" xfId="0" applyFont="1" applyFill="1" applyBorder="1" applyAlignment="1" applyProtection="1">
      <alignment horizontal="center"/>
      <protection locked="0"/>
    </xf>
    <xf numFmtId="0" fontId="117" fillId="0" borderId="160" xfId="0" applyFont="1" applyBorder="1" applyAlignment="1" applyProtection="1">
      <alignment horizontal="center"/>
      <protection locked="0"/>
    </xf>
    <xf numFmtId="0" fontId="117" fillId="5" borderId="161" xfId="0" applyFont="1" applyFill="1" applyBorder="1" applyAlignment="1" applyProtection="1">
      <alignment horizontal="center"/>
      <protection locked="0"/>
    </xf>
    <xf numFmtId="0" fontId="117" fillId="0" borderId="161" xfId="0" applyFont="1" applyBorder="1" applyAlignment="1" applyProtection="1">
      <alignment horizontal="center"/>
      <protection locked="0"/>
    </xf>
    <xf numFmtId="0" fontId="117" fillId="12" borderId="161" xfId="0" applyFont="1" applyFill="1" applyBorder="1" applyAlignment="1" applyProtection="1">
      <alignment horizontal="center"/>
      <protection locked="0"/>
    </xf>
    <xf numFmtId="0" fontId="114" fillId="0" borderId="162" xfId="0" applyFont="1" applyBorder="1" applyAlignment="1" applyProtection="1">
      <alignment horizontal="center"/>
      <protection locked="0"/>
    </xf>
    <xf numFmtId="0" fontId="114" fillId="5" borderId="161" xfId="0" applyFont="1" applyFill="1" applyBorder="1" applyAlignment="1" applyProtection="1">
      <alignment horizontal="center"/>
      <protection locked="0"/>
    </xf>
    <xf numFmtId="0" fontId="103" fillId="12" borderId="161" xfId="0" applyFont="1" applyFill="1" applyBorder="1" applyAlignment="1" applyProtection="1">
      <alignment horizontal="center"/>
      <protection locked="0"/>
    </xf>
    <xf numFmtId="0" fontId="117" fillId="0" borderId="163" xfId="0" applyFont="1" applyBorder="1" applyAlignment="1">
      <alignment horizontal="center"/>
    </xf>
    <xf numFmtId="0" fontId="114" fillId="0" borderId="157" xfId="0" applyFont="1" applyBorder="1" applyAlignment="1" applyProtection="1">
      <alignment horizontal="center"/>
      <protection locked="0"/>
    </xf>
    <xf numFmtId="0" fontId="118" fillId="5" borderId="156" xfId="0" applyFont="1" applyFill="1" applyBorder="1" applyAlignment="1" applyProtection="1">
      <alignment horizontal="center"/>
      <protection locked="0"/>
    </xf>
    <xf numFmtId="0" fontId="115" fillId="0" borderId="156" xfId="0" applyFont="1" applyBorder="1" applyAlignment="1" applyProtection="1">
      <alignment horizontal="center"/>
      <protection locked="0"/>
    </xf>
    <xf numFmtId="0" fontId="114" fillId="0" borderId="144" xfId="0" applyFont="1" applyBorder="1" applyAlignment="1" applyProtection="1">
      <alignment horizontal="center"/>
      <protection locked="0"/>
    </xf>
    <xf numFmtId="0" fontId="5" fillId="41" borderId="144" xfId="0" applyFont="1" applyFill="1" applyBorder="1" applyAlignment="1" applyProtection="1">
      <alignment horizontal="center"/>
      <protection locked="0"/>
    </xf>
    <xf numFmtId="0" fontId="118" fillId="0" borderId="156" xfId="0" applyFont="1" applyBorder="1" applyAlignment="1" applyProtection="1">
      <alignment horizontal="center"/>
      <protection locked="0"/>
    </xf>
    <xf numFmtId="0" fontId="114" fillId="42" borderId="144" xfId="0" applyFont="1" applyFill="1" applyBorder="1" applyAlignment="1" applyProtection="1">
      <alignment horizontal="center"/>
      <protection locked="0"/>
    </xf>
    <xf numFmtId="0" fontId="118" fillId="5" borderId="144" xfId="0" applyFont="1" applyFill="1" applyBorder="1" applyAlignment="1" applyProtection="1">
      <alignment horizontal="center"/>
      <protection locked="0"/>
    </xf>
    <xf numFmtId="0" fontId="119" fillId="0" borderId="20" xfId="0" applyFont="1" applyBorder="1" applyAlignment="1">
      <alignment horizontal="center"/>
    </xf>
    <xf numFmtId="0" fontId="7" fillId="41" borderId="144" xfId="0" applyFont="1" applyFill="1" applyBorder="1" applyAlignment="1" applyProtection="1">
      <alignment horizontal="center"/>
      <protection locked="0"/>
    </xf>
    <xf numFmtId="0" fontId="117" fillId="0" borderId="159" xfId="0" applyFont="1" applyBorder="1" applyAlignment="1" applyProtection="1">
      <alignment horizontal="center"/>
      <protection locked="0"/>
    </xf>
    <xf numFmtId="0" fontId="117" fillId="0" borderId="162" xfId="0" applyFont="1" applyBorder="1" applyAlignment="1" applyProtection="1">
      <alignment horizontal="center"/>
      <protection locked="0"/>
    </xf>
    <xf numFmtId="0" fontId="117" fillId="0" borderId="156" xfId="0" applyFont="1" applyBorder="1" applyAlignment="1" applyProtection="1">
      <alignment horizontal="center"/>
      <protection locked="0"/>
    </xf>
    <xf numFmtId="0" fontId="119" fillId="0" borderId="39" xfId="0" applyFont="1" applyBorder="1" applyAlignment="1">
      <alignment horizontal="center"/>
    </xf>
    <xf numFmtId="0" fontId="119" fillId="0" borderId="2" xfId="0" applyFont="1" applyBorder="1" applyAlignment="1">
      <alignment horizontal="center"/>
    </xf>
    <xf numFmtId="0" fontId="4" fillId="0" borderId="164" xfId="0" applyFont="1" applyBorder="1" applyAlignment="1">
      <alignment horizontal="center"/>
    </xf>
    <xf numFmtId="0" fontId="4" fillId="0" borderId="156" xfId="0" applyFont="1" applyBorder="1" applyAlignment="1">
      <alignment horizontal="center"/>
    </xf>
    <xf numFmtId="0" fontId="4" fillId="0" borderId="165" xfId="0" applyFont="1" applyBorder="1" applyAlignment="1">
      <alignment horizontal="center"/>
    </xf>
    <xf numFmtId="0" fontId="8" fillId="0" borderId="166" xfId="0" applyFont="1" applyBorder="1" applyAlignment="1">
      <alignment horizontal="center"/>
    </xf>
    <xf numFmtId="0" fontId="8" fillId="0" borderId="167" xfId="0" applyFont="1" applyBorder="1" applyAlignment="1">
      <alignment horizontal="center"/>
    </xf>
    <xf numFmtId="0" fontId="11" fillId="0" borderId="168" xfId="0" applyFont="1" applyBorder="1" applyAlignment="1">
      <alignment horizontal="center"/>
    </xf>
    <xf numFmtId="0" fontId="11" fillId="0" borderId="161" xfId="0" applyFont="1" applyBorder="1" applyAlignment="1">
      <alignment horizontal="center"/>
    </xf>
    <xf numFmtId="0" fontId="11" fillId="0" borderId="169" xfId="0" applyFont="1" applyBorder="1" applyAlignment="1">
      <alignment horizontal="center"/>
    </xf>
    <xf numFmtId="167" fontId="0" fillId="0" borderId="0" xfId="0" applyNumberFormat="1" applyFont="1" applyAlignment="1">
      <alignment horizontal="center"/>
    </xf>
    <xf numFmtId="167" fontId="0" fillId="5" borderId="0" xfId="0" applyNumberFormat="1" applyFont="1" applyFill="1" applyAlignment="1">
      <alignment horizontal="center"/>
    </xf>
    <xf numFmtId="167" fontId="0" fillId="43" borderId="0" xfId="0" applyNumberFormat="1" applyFont="1" applyFill="1" applyAlignment="1">
      <alignment horizontal="center"/>
    </xf>
    <xf numFmtId="167" fontId="0" fillId="0" borderId="153" xfId="0" applyNumberFormat="1" applyFont="1" applyBorder="1" applyAlignment="1">
      <alignment horizontal="center"/>
    </xf>
    <xf numFmtId="0" fontId="6" fillId="0" borderId="141" xfId="0" applyFont="1" applyBorder="1" applyAlignment="1">
      <alignment horizontal="center"/>
    </xf>
    <xf numFmtId="0" fontId="0" fillId="5" borderId="141" xfId="1" applyFont="1" applyFill="1" applyBorder="1" applyAlignment="1">
      <alignment horizontal="center"/>
    </xf>
    <xf numFmtId="0" fontId="0" fillId="0" borderId="141" xfId="1" applyFont="1" applyBorder="1" applyAlignment="1">
      <alignment horizontal="center"/>
    </xf>
    <xf numFmtId="0" fontId="120" fillId="0" borderId="141" xfId="1" applyFont="1" applyBorder="1" applyAlignment="1">
      <alignment horizontal="center"/>
    </xf>
    <xf numFmtId="0" fontId="5" fillId="0" borderId="141" xfId="0" applyFont="1" applyBorder="1" applyAlignment="1">
      <alignment horizontal="center"/>
    </xf>
    <xf numFmtId="0" fontId="0" fillId="43" borderId="141" xfId="1" applyFont="1" applyFill="1" applyBorder="1" applyAlignment="1">
      <alignment horizontal="center"/>
    </xf>
    <xf numFmtId="0" fontId="116" fillId="0" borderId="141" xfId="1" applyFont="1" applyBorder="1" applyAlignment="1">
      <alignment horizontal="center"/>
    </xf>
    <xf numFmtId="0" fontId="5" fillId="0" borderId="141" xfId="1" applyFont="1" applyBorder="1" applyAlignment="1">
      <alignment horizontal="center"/>
    </xf>
    <xf numFmtId="0" fontId="116" fillId="0" borderId="170" xfId="1" applyFont="1" applyBorder="1" applyAlignment="1">
      <alignment horizontal="center"/>
    </xf>
    <xf numFmtId="0" fontId="116" fillId="5" borderId="141" xfId="1" applyFont="1" applyFill="1" applyBorder="1" applyAlignment="1">
      <alignment horizontal="center"/>
    </xf>
    <xf numFmtId="0" fontId="116" fillId="43" borderId="141" xfId="1" applyFont="1" applyFill="1" applyBorder="1" applyAlignment="1">
      <alignment horizontal="center"/>
    </xf>
    <xf numFmtId="0" fontId="6" fillId="0" borderId="144" xfId="0" applyFont="1" applyBorder="1" applyAlignment="1">
      <alignment horizontal="center"/>
    </xf>
    <xf numFmtId="0" fontId="0" fillId="5" borderId="144" xfId="1" applyFont="1" applyFill="1" applyBorder="1" applyAlignment="1">
      <alignment horizontal="center"/>
    </xf>
    <xf numFmtId="0" fontId="0" fillId="0" borderId="144" xfId="1" applyFont="1" applyBorder="1" applyAlignment="1">
      <alignment horizontal="center"/>
    </xf>
    <xf numFmtId="0" fontId="121" fillId="0" borderId="144" xfId="0" applyFont="1" applyBorder="1" applyAlignment="1">
      <alignment horizontal="center"/>
    </xf>
    <xf numFmtId="0" fontId="0" fillId="43" borderId="144" xfId="1" applyFont="1" applyFill="1" applyBorder="1" applyAlignment="1">
      <alignment horizontal="center"/>
    </xf>
    <xf numFmtId="0" fontId="5" fillId="0" borderId="144" xfId="1" applyFont="1" applyBorder="1" applyAlignment="1">
      <alignment horizontal="center"/>
    </xf>
    <xf numFmtId="0" fontId="116" fillId="0" borderId="159" xfId="1" applyFont="1" applyBorder="1" applyAlignment="1">
      <alignment horizontal="center"/>
    </xf>
    <xf numFmtId="0" fontId="116" fillId="5" borderId="144" xfId="1" applyFont="1" applyFill="1" applyBorder="1" applyAlignment="1">
      <alignment horizontal="center"/>
    </xf>
    <xf numFmtId="0" fontId="116" fillId="43" borderId="144" xfId="1" applyFont="1" applyFill="1" applyBorder="1" applyAlignment="1">
      <alignment horizontal="center"/>
    </xf>
    <xf numFmtId="0" fontId="116" fillId="0" borderId="144" xfId="1" applyFont="1" applyBorder="1" applyAlignment="1">
      <alignment horizontal="center"/>
    </xf>
    <xf numFmtId="0" fontId="0" fillId="0" borderId="144" xfId="0" applyFont="1" applyBorder="1" applyAlignment="1">
      <alignment horizontal="center"/>
    </xf>
    <xf numFmtId="0" fontId="10" fillId="39" borderId="171" xfId="0" applyFont="1" applyFill="1" applyBorder="1" applyAlignment="1">
      <alignment horizontal="center"/>
    </xf>
    <xf numFmtId="0" fontId="0" fillId="5" borderId="171" xfId="1" applyFont="1" applyFill="1" applyBorder="1" applyAlignment="1">
      <alignment horizontal="center"/>
    </xf>
    <xf numFmtId="0" fontId="0" fillId="0" borderId="171" xfId="1" applyFont="1" applyBorder="1" applyAlignment="1">
      <alignment horizontal="center"/>
    </xf>
    <xf numFmtId="0" fontId="0" fillId="43" borderId="171" xfId="1" applyFont="1" applyFill="1" applyBorder="1" applyAlignment="1">
      <alignment horizontal="center"/>
    </xf>
    <xf numFmtId="0" fontId="5" fillId="0" borderId="171" xfId="1" applyFont="1" applyBorder="1" applyAlignment="1">
      <alignment horizontal="center"/>
    </xf>
    <xf numFmtId="0" fontId="116" fillId="0" borderId="172" xfId="1" applyFont="1" applyBorder="1" applyAlignment="1">
      <alignment horizontal="center"/>
    </xf>
    <xf numFmtId="0" fontId="116" fillId="5" borderId="171" xfId="1" applyFont="1" applyFill="1" applyBorder="1" applyAlignment="1">
      <alignment horizontal="center"/>
    </xf>
    <xf numFmtId="0" fontId="116" fillId="0" borderId="171" xfId="1" applyFont="1" applyBorder="1" applyAlignment="1">
      <alignment horizontal="center"/>
    </xf>
    <xf numFmtId="0" fontId="116" fillId="43" borderId="171" xfId="1" applyFont="1" applyFill="1" applyBorder="1" applyAlignment="1">
      <alignment horizontal="center"/>
    </xf>
    <xf numFmtId="0" fontId="0" fillId="0" borderId="140" xfId="1" applyFont="1" applyBorder="1" applyAlignment="1">
      <alignment horizontal="center"/>
    </xf>
    <xf numFmtId="0" fontId="116" fillId="0" borderId="142" xfId="1" applyFont="1" applyBorder="1" applyAlignment="1">
      <alignment horizontal="center"/>
    </xf>
    <xf numFmtId="0" fontId="0" fillId="0" borderId="155" xfId="1" applyFont="1" applyBorder="1" applyAlignment="1">
      <alignment horizontal="center"/>
    </xf>
    <xf numFmtId="0" fontId="0" fillId="5" borderId="156" xfId="1" applyFont="1" applyFill="1" applyBorder="1" applyAlignment="1">
      <alignment horizontal="center"/>
    </xf>
    <xf numFmtId="0" fontId="0" fillId="0" borderId="156" xfId="1" applyFont="1" applyBorder="1" applyAlignment="1">
      <alignment horizontal="center"/>
    </xf>
    <xf numFmtId="0" fontId="0" fillId="43" borderId="156" xfId="1" applyFont="1" applyFill="1" applyBorder="1" applyAlignment="1">
      <alignment horizontal="center"/>
    </xf>
    <xf numFmtId="0" fontId="116" fillId="0" borderId="156" xfId="1" applyFont="1" applyBorder="1" applyAlignment="1">
      <alignment horizontal="center"/>
    </xf>
    <xf numFmtId="0" fontId="116" fillId="43" borderId="156" xfId="1" applyFont="1" applyFill="1" applyBorder="1" applyAlignment="1">
      <alignment horizontal="center"/>
    </xf>
    <xf numFmtId="0" fontId="116" fillId="0" borderId="158" xfId="1" applyFont="1" applyBorder="1" applyAlignment="1">
      <alignment horizontal="center"/>
    </xf>
    <xf numFmtId="0" fontId="0" fillId="0" borderId="143" xfId="1" applyFont="1" applyBorder="1" applyAlignment="1">
      <alignment horizontal="center"/>
    </xf>
    <xf numFmtId="0" fontId="116" fillId="0" borderId="145" xfId="1" applyFont="1" applyBorder="1" applyAlignment="1">
      <alignment horizontal="center"/>
    </xf>
    <xf numFmtId="0" fontId="0" fillId="0" borderId="146" xfId="1" applyFont="1" applyBorder="1" applyAlignment="1">
      <alignment horizontal="center"/>
    </xf>
    <xf numFmtId="0" fontId="0" fillId="5" borderId="147" xfId="1" applyFont="1" applyFill="1" applyBorder="1" applyAlignment="1">
      <alignment horizontal="center"/>
    </xf>
    <xf numFmtId="0" fontId="0" fillId="0" borderId="147" xfId="1" applyFont="1" applyBorder="1" applyAlignment="1">
      <alignment horizontal="center"/>
    </xf>
    <xf numFmtId="0" fontId="0" fillId="43" borderId="147" xfId="1" applyFont="1" applyFill="1" applyBorder="1" applyAlignment="1">
      <alignment horizontal="center"/>
    </xf>
    <xf numFmtId="0" fontId="5" fillId="0" borderId="147" xfId="1" applyFont="1" applyBorder="1" applyAlignment="1">
      <alignment horizontal="center"/>
    </xf>
    <xf numFmtId="0" fontId="116" fillId="0" borderId="173" xfId="1" applyFont="1" applyBorder="1" applyAlignment="1">
      <alignment horizontal="center"/>
    </xf>
    <xf numFmtId="0" fontId="116" fillId="5" borderId="147" xfId="1" applyFont="1" applyFill="1" applyBorder="1" applyAlignment="1">
      <alignment horizontal="center"/>
    </xf>
    <xf numFmtId="0" fontId="116" fillId="0" borderId="147" xfId="1" applyFont="1" applyBorder="1" applyAlignment="1">
      <alignment horizontal="center"/>
    </xf>
    <xf numFmtId="0" fontId="116" fillId="43" borderId="147" xfId="1" applyFont="1" applyFill="1" applyBorder="1" applyAlignment="1">
      <alignment horizontal="center"/>
    </xf>
    <xf numFmtId="0" fontId="116" fillId="0" borderId="148" xfId="1" applyFont="1" applyBorder="1" applyAlignment="1">
      <alignment horizontal="center"/>
    </xf>
    <xf numFmtId="0" fontId="0" fillId="0" borderId="174" xfId="1" applyFont="1" applyBorder="1" applyAlignment="1">
      <alignment horizontal="center"/>
    </xf>
    <xf numFmtId="0" fontId="0" fillId="5" borderId="174" xfId="1" applyFont="1" applyFill="1" applyBorder="1" applyAlignment="1">
      <alignment horizontal="center"/>
    </xf>
    <xf numFmtId="0" fontId="116" fillId="43" borderId="174" xfId="1" applyFont="1" applyFill="1" applyBorder="1" applyAlignment="1">
      <alignment horizontal="center"/>
    </xf>
    <xf numFmtId="0" fontId="116" fillId="0" borderId="174" xfId="1" applyFont="1" applyBorder="1" applyAlignment="1">
      <alignment horizontal="center"/>
    </xf>
    <xf numFmtId="0" fontId="116" fillId="0" borderId="175" xfId="1" applyFont="1" applyBorder="1" applyAlignment="1">
      <alignment horizontal="center"/>
    </xf>
    <xf numFmtId="0" fontId="116" fillId="5" borderId="174" xfId="1" applyFont="1" applyFill="1" applyBorder="1" applyAlignment="1">
      <alignment horizontal="center"/>
    </xf>
    <xf numFmtId="0" fontId="5" fillId="0" borderId="156" xfId="1" applyFont="1" applyBorder="1" applyAlignment="1">
      <alignment horizontal="center"/>
    </xf>
    <xf numFmtId="0" fontId="116" fillId="5" borderId="156" xfId="1" applyFont="1" applyFill="1" applyBorder="1" applyAlignment="1">
      <alignment horizontal="center"/>
    </xf>
    <xf numFmtId="0" fontId="0" fillId="20" borderId="174" xfId="1" applyFont="1" applyFill="1" applyBorder="1" applyAlignment="1">
      <alignment horizontal="center"/>
    </xf>
    <xf numFmtId="0" fontId="0" fillId="43" borderId="176" xfId="1" applyFont="1" applyFill="1" applyBorder="1" applyAlignment="1">
      <alignment horizontal="center"/>
    </xf>
    <xf numFmtId="0" fontId="4" fillId="5" borderId="177" xfId="1" applyFont="1" applyFill="1" applyBorder="1" applyAlignment="1">
      <alignment horizontal="center"/>
    </xf>
    <xf numFmtId="0" fontId="4" fillId="0" borderId="177" xfId="1" applyFont="1" applyBorder="1" applyAlignment="1">
      <alignment horizontal="center"/>
    </xf>
    <xf numFmtId="0" fontId="5" fillId="0" borderId="174" xfId="1" applyFont="1" applyBorder="1" applyAlignment="1">
      <alignment horizontal="center"/>
    </xf>
    <xf numFmtId="0" fontId="0" fillId="20" borderId="144" xfId="1" applyFont="1" applyFill="1" applyBorder="1" applyAlignment="1">
      <alignment horizontal="center"/>
    </xf>
    <xf numFmtId="0" fontId="0" fillId="43" borderId="145" xfId="1" applyFont="1" applyFill="1" applyBorder="1" applyAlignment="1">
      <alignment horizontal="center"/>
    </xf>
    <xf numFmtId="0" fontId="4" fillId="5" borderId="147" xfId="1" applyFont="1" applyFill="1" applyBorder="1" applyAlignment="1">
      <alignment horizontal="center"/>
    </xf>
    <xf numFmtId="0" fontId="4" fillId="0" borderId="147" xfId="1" applyFont="1" applyBorder="1" applyAlignment="1">
      <alignment horizontal="center"/>
    </xf>
    <xf numFmtId="0" fontId="4" fillId="20" borderId="147" xfId="1" applyFont="1" applyFill="1" applyBorder="1" applyAlignment="1">
      <alignment horizontal="center"/>
    </xf>
    <xf numFmtId="0" fontId="4" fillId="43" borderId="148" xfId="1" applyFont="1" applyFill="1" applyBorder="1" applyAlignment="1">
      <alignment horizontal="center"/>
    </xf>
    <xf numFmtId="0" fontId="7" fillId="0" borderId="147" xfId="1" applyFont="1" applyBorder="1" applyAlignment="1">
      <alignment horizontal="center"/>
    </xf>
    <xf numFmtId="0" fontId="110" fillId="5" borderId="147" xfId="1" applyFont="1" applyFill="1" applyBorder="1" applyAlignment="1">
      <alignment horizontal="center"/>
    </xf>
    <xf numFmtId="0" fontId="110" fillId="0" borderId="147" xfId="1" applyFont="1" applyBorder="1" applyAlignment="1">
      <alignment horizontal="center"/>
    </xf>
    <xf numFmtId="0" fontId="110" fillId="43" borderId="147" xfId="1" applyFont="1" applyFill="1" applyBorder="1" applyAlignment="1">
      <alignment horizontal="center"/>
    </xf>
    <xf numFmtId="0" fontId="0" fillId="25" borderId="178" xfId="1" applyFont="1" applyFill="1" applyBorder="1" applyAlignment="1">
      <alignment horizontal="center"/>
    </xf>
    <xf numFmtId="0" fontId="0" fillId="25" borderId="179" xfId="1" applyFont="1" applyFill="1" applyBorder="1" applyAlignment="1">
      <alignment horizontal="center"/>
    </xf>
    <xf numFmtId="0" fontId="116" fillId="25" borderId="180" xfId="1" applyFont="1" applyFill="1" applyBorder="1" applyAlignment="1">
      <alignment horizontal="center"/>
    </xf>
    <xf numFmtId="0" fontId="116" fillId="25" borderId="178" xfId="1" applyFont="1" applyFill="1" applyBorder="1" applyAlignment="1">
      <alignment horizontal="center"/>
    </xf>
    <xf numFmtId="0" fontId="0" fillId="20" borderId="141" xfId="1" applyFont="1" applyFill="1" applyBorder="1" applyAlignment="1">
      <alignment horizontal="center"/>
    </xf>
    <xf numFmtId="0" fontId="0" fillId="43" borderId="142" xfId="1" applyFont="1" applyFill="1" applyBorder="1" applyAlignment="1">
      <alignment horizontal="center"/>
    </xf>
    <xf numFmtId="0" fontId="110" fillId="0" borderId="173" xfId="1" applyFont="1" applyBorder="1" applyAlignment="1">
      <alignment horizontal="center"/>
    </xf>
    <xf numFmtId="0" fontId="0" fillId="20" borderId="156" xfId="1" applyFont="1" applyFill="1" applyBorder="1" applyAlignment="1">
      <alignment horizontal="center"/>
    </xf>
    <xf numFmtId="0" fontId="0" fillId="43" borderId="158" xfId="1" applyFont="1" applyFill="1" applyBorder="1" applyAlignment="1">
      <alignment horizontal="center"/>
    </xf>
    <xf numFmtId="0" fontId="4" fillId="5" borderId="181" xfId="1" applyFont="1" applyFill="1" applyBorder="1" applyAlignment="1">
      <alignment horizontal="center"/>
    </xf>
    <xf numFmtId="0" fontId="4" fillId="0" borderId="181" xfId="1" applyFont="1" applyBorder="1" applyAlignment="1">
      <alignment horizontal="center"/>
    </xf>
    <xf numFmtId="0" fontId="116" fillId="0" borderId="157" xfId="1" applyFont="1" applyBorder="1" applyAlignment="1">
      <alignment horizontal="center"/>
    </xf>
    <xf numFmtId="0" fontId="4" fillId="0" borderId="155" xfId="0" applyFont="1" applyBorder="1" applyAlignment="1" applyProtection="1">
      <alignment horizontal="center"/>
      <protection locked="0"/>
    </xf>
    <xf numFmtId="0" fontId="4" fillId="5" borderId="156" xfId="0" applyFont="1" applyFill="1" applyBorder="1" applyAlignment="1" applyProtection="1">
      <alignment horizontal="center"/>
      <protection locked="0"/>
    </xf>
    <xf numFmtId="0" fontId="4" fillId="0" borderId="156" xfId="0" applyFont="1" applyBorder="1" applyAlignment="1" applyProtection="1">
      <alignment horizontal="center"/>
      <protection locked="0"/>
    </xf>
    <xf numFmtId="0" fontId="4" fillId="12" borderId="156" xfId="0" applyFont="1" applyFill="1" applyBorder="1" applyAlignment="1" applyProtection="1">
      <alignment horizontal="center"/>
      <protection locked="0"/>
    </xf>
    <xf numFmtId="0" fontId="111" fillId="0" borderId="156" xfId="0" applyFont="1" applyBorder="1" applyAlignment="1" applyProtection="1">
      <alignment horizontal="center"/>
      <protection locked="0"/>
    </xf>
    <xf numFmtId="0" fontId="110" fillId="12" borderId="156" xfId="0" applyFont="1" applyFill="1" applyBorder="1" applyAlignment="1" applyProtection="1">
      <alignment horizontal="center"/>
      <protection locked="0"/>
    </xf>
    <xf numFmtId="0" fontId="8" fillId="0" borderId="156" xfId="0" applyFont="1" applyBorder="1" applyAlignment="1" applyProtection="1">
      <alignment horizontal="center"/>
      <protection locked="0"/>
    </xf>
    <xf numFmtId="0" fontId="8" fillId="0" borderId="158" xfId="0" applyFont="1" applyBorder="1" applyAlignment="1" applyProtection="1">
      <alignment horizontal="center"/>
      <protection locked="0"/>
    </xf>
    <xf numFmtId="0" fontId="4" fillId="0" borderId="143" xfId="0" applyFont="1" applyBorder="1" applyAlignment="1" applyProtection="1">
      <alignment horizontal="center"/>
      <protection locked="0"/>
    </xf>
    <xf numFmtId="0" fontId="4" fillId="5" borderId="144" xfId="0" applyFont="1" applyFill="1" applyBorder="1" applyAlignment="1" applyProtection="1">
      <alignment horizontal="center"/>
      <protection locked="0"/>
    </xf>
    <xf numFmtId="0" fontId="4" fillId="0" borderId="144" xfId="0" applyFont="1" applyBorder="1" applyAlignment="1" applyProtection="1">
      <alignment horizontal="center"/>
      <protection locked="0"/>
    </xf>
    <xf numFmtId="0" fontId="4" fillId="12" borderId="144" xfId="0" applyFont="1" applyFill="1" applyBorder="1" applyAlignment="1" applyProtection="1">
      <alignment horizontal="center"/>
      <protection locked="0"/>
    </xf>
    <xf numFmtId="0" fontId="4" fillId="39" borderId="144" xfId="0" applyFont="1" applyFill="1" applyBorder="1" applyAlignment="1" applyProtection="1">
      <alignment horizontal="center"/>
      <protection locked="0"/>
    </xf>
    <xf numFmtId="0" fontId="4" fillId="3" borderId="144" xfId="0" applyFont="1" applyFill="1" applyBorder="1" applyAlignment="1" applyProtection="1">
      <alignment horizontal="center"/>
      <protection locked="0"/>
    </xf>
    <xf numFmtId="0" fontId="4" fillId="3" borderId="145" xfId="0" applyFont="1" applyFill="1" applyBorder="1" applyAlignment="1" applyProtection="1">
      <alignment horizontal="center"/>
      <protection locked="0"/>
    </xf>
    <xf numFmtId="0" fontId="8" fillId="0" borderId="143" xfId="0" applyFont="1" applyBorder="1" applyAlignment="1" applyProtection="1">
      <alignment horizontal="center"/>
      <protection locked="0"/>
    </xf>
    <xf numFmtId="0" fontId="8" fillId="5" borderId="144" xfId="0" applyFont="1" applyFill="1" applyBorder="1" applyAlignment="1" applyProtection="1">
      <alignment horizontal="center"/>
      <protection locked="0"/>
    </xf>
    <xf numFmtId="0" fontId="8" fillId="0" borderId="144" xfId="0" applyFont="1" applyBorder="1" applyAlignment="1" applyProtection="1">
      <alignment horizontal="center"/>
      <protection locked="0"/>
    </xf>
    <xf numFmtId="0" fontId="8" fillId="12" borderId="144" xfId="0" applyFont="1" applyFill="1" applyBorder="1" applyAlignment="1" applyProtection="1">
      <alignment horizontal="center"/>
      <protection locked="0"/>
    </xf>
    <xf numFmtId="0" fontId="8" fillId="0" borderId="145" xfId="0" applyFont="1" applyBorder="1" applyAlignment="1" applyProtection="1">
      <alignment horizontal="center"/>
      <protection locked="0"/>
    </xf>
    <xf numFmtId="0" fontId="8" fillId="0" borderId="160" xfId="0" applyFont="1" applyBorder="1" applyAlignment="1" applyProtection="1">
      <alignment horizontal="center"/>
      <protection locked="0"/>
    </xf>
    <xf numFmtId="0" fontId="8" fillId="5" borderId="161" xfId="0" applyFont="1" applyFill="1" applyBorder="1" applyAlignment="1" applyProtection="1">
      <alignment horizontal="center"/>
      <protection locked="0"/>
    </xf>
    <xf numFmtId="0" fontId="8" fillId="0" borderId="161" xfId="0" applyFont="1" applyBorder="1" applyAlignment="1" applyProtection="1">
      <alignment horizontal="center"/>
      <protection locked="0"/>
    </xf>
    <xf numFmtId="0" fontId="8" fillId="12" borderId="161" xfId="0" applyFont="1" applyFill="1" applyBorder="1" applyAlignment="1" applyProtection="1">
      <alignment horizontal="center"/>
      <protection locked="0"/>
    </xf>
    <xf numFmtId="0" fontId="8" fillId="0" borderId="163" xfId="0" applyFont="1" applyBorder="1" applyAlignment="1" applyProtection="1">
      <alignment horizontal="center"/>
      <protection locked="0"/>
    </xf>
    <xf numFmtId="0" fontId="4" fillId="0" borderId="158" xfId="0" applyFont="1" applyBorder="1" applyAlignment="1" applyProtection="1">
      <alignment horizontal="center"/>
      <protection locked="0"/>
    </xf>
    <xf numFmtId="0" fontId="111" fillId="39" borderId="6" xfId="0" applyFont="1" applyFill="1" applyBorder="1" applyAlignment="1" applyProtection="1">
      <alignment horizontal="center"/>
      <protection locked="0"/>
    </xf>
    <xf numFmtId="0" fontId="110" fillId="39" borderId="174" xfId="0" applyFont="1" applyFill="1" applyBorder="1" applyAlignment="1" applyProtection="1">
      <alignment horizontal="center"/>
      <protection locked="0"/>
    </xf>
    <xf numFmtId="0" fontId="4" fillId="0" borderId="145" xfId="0" applyFont="1" applyBorder="1" applyAlignment="1" applyProtection="1">
      <alignment horizontal="center"/>
      <protection locked="0"/>
    </xf>
    <xf numFmtId="0" fontId="8" fillId="0" borderId="155" xfId="0" applyFont="1" applyBorder="1" applyAlignment="1" applyProtection="1">
      <alignment horizontal="center"/>
      <protection locked="0"/>
    </xf>
    <xf numFmtId="0" fontId="8" fillId="5" borderId="156" xfId="0" applyFont="1" applyFill="1" applyBorder="1" applyAlignment="1" applyProtection="1">
      <alignment horizontal="center"/>
      <protection locked="0"/>
    </xf>
    <xf numFmtId="0" fontId="0" fillId="0" borderId="143" xfId="0" applyFont="1" applyBorder="1" applyAlignment="1" applyProtection="1">
      <alignment horizontal="center"/>
      <protection locked="0"/>
    </xf>
    <xf numFmtId="0" fontId="21" fillId="3" borderId="144" xfId="0" applyFont="1" applyFill="1" applyBorder="1" applyAlignment="1" applyProtection="1">
      <alignment horizontal="center"/>
      <protection locked="0"/>
    </xf>
    <xf numFmtId="0" fontId="110" fillId="0" borderId="144" xfId="0" applyFont="1" applyBorder="1" applyAlignment="1" applyProtection="1">
      <alignment horizontal="center"/>
      <protection locked="0"/>
    </xf>
    <xf numFmtId="0" fontId="21" fillId="0" borderId="143" xfId="0" applyFont="1" applyBorder="1" applyAlignment="1" applyProtection="1">
      <alignment horizontal="center"/>
      <protection locked="0"/>
    </xf>
    <xf numFmtId="0" fontId="0" fillId="5" borderId="144" xfId="0" applyFont="1" applyFill="1" applyBorder="1" applyAlignment="1" applyProtection="1">
      <alignment horizontal="center"/>
      <protection locked="0"/>
    </xf>
    <xf numFmtId="0" fontId="111" fillId="3" borderId="144" xfId="0" applyFont="1" applyFill="1" applyBorder="1" applyAlignment="1" applyProtection="1">
      <alignment horizontal="center"/>
      <protection locked="0"/>
    </xf>
    <xf numFmtId="0" fontId="4" fillId="3" borderId="156" xfId="0" applyFont="1" applyFill="1" applyBorder="1" applyAlignment="1" applyProtection="1">
      <alignment horizontal="center"/>
      <protection locked="0"/>
    </xf>
    <xf numFmtId="0" fontId="4" fillId="42" borderId="156" xfId="0" applyFont="1" applyFill="1" applyBorder="1" applyAlignment="1" applyProtection="1">
      <alignment horizontal="center"/>
      <protection locked="0"/>
    </xf>
    <xf numFmtId="0" fontId="8" fillId="42" borderId="156" xfId="0" applyFont="1" applyFill="1" applyBorder="1" applyAlignment="1" applyProtection="1">
      <alignment horizontal="center"/>
      <protection locked="0"/>
    </xf>
    <xf numFmtId="0" fontId="4" fillId="42" borderId="158" xfId="0" applyFont="1" applyFill="1" applyBorder="1" applyAlignment="1" applyProtection="1">
      <alignment horizontal="center"/>
      <protection locked="0"/>
    </xf>
    <xf numFmtId="0" fontId="0" fillId="0" borderId="144" xfId="0" applyFont="1" applyBorder="1" applyAlignment="1" applyProtection="1">
      <alignment horizontal="center"/>
      <protection locked="0"/>
    </xf>
    <xf numFmtId="0" fontId="0" fillId="12" borderId="144" xfId="0" applyFont="1" applyFill="1" applyBorder="1" applyAlignment="1" applyProtection="1">
      <alignment horizontal="center"/>
      <protection locked="0"/>
    </xf>
    <xf numFmtId="0" fontId="120" fillId="0" borderId="144" xfId="0" applyFont="1" applyBorder="1" applyAlignment="1" applyProtection="1">
      <alignment horizontal="center"/>
      <protection locked="0"/>
    </xf>
    <xf numFmtId="0" fontId="21" fillId="0" borderId="144" xfId="0" applyFont="1" applyBorder="1" applyAlignment="1" applyProtection="1">
      <alignment horizontal="center"/>
      <protection locked="0"/>
    </xf>
    <xf numFmtId="0" fontId="21" fillId="12" borderId="144" xfId="0" applyFont="1" applyFill="1" applyBorder="1" applyAlignment="1" applyProtection="1">
      <alignment horizontal="center"/>
      <protection locked="0"/>
    </xf>
    <xf numFmtId="0" fontId="21" fillId="5" borderId="144" xfId="0" applyFont="1" applyFill="1" applyBorder="1" applyAlignment="1" applyProtection="1">
      <alignment horizontal="center"/>
      <protection locked="0"/>
    </xf>
    <xf numFmtId="0" fontId="21" fillId="0" borderId="161" xfId="0" applyFont="1" applyBorder="1" applyAlignment="1" applyProtection="1">
      <alignment horizontal="center"/>
      <protection locked="0"/>
    </xf>
    <xf numFmtId="0" fontId="21" fillId="12" borderId="161" xfId="0" applyFont="1" applyFill="1" applyBorder="1" applyAlignment="1" applyProtection="1">
      <alignment horizontal="center"/>
      <protection locked="0"/>
    </xf>
    <xf numFmtId="0" fontId="21" fillId="5" borderId="161" xfId="0" applyFont="1" applyFill="1" applyBorder="1" applyAlignment="1" applyProtection="1">
      <alignment horizontal="center"/>
      <protection locked="0"/>
    </xf>
    <xf numFmtId="0" fontId="0" fillId="0" borderId="156" xfId="0" applyFont="1" applyBorder="1" applyAlignment="1" applyProtection="1">
      <alignment horizontal="center"/>
      <protection locked="0"/>
    </xf>
    <xf numFmtId="0" fontId="0" fillId="12" borderId="156" xfId="0" applyFont="1" applyFill="1" applyBorder="1" applyAlignment="1" applyProtection="1">
      <alignment horizontal="center"/>
      <protection locked="0"/>
    </xf>
    <xf numFmtId="0" fontId="0" fillId="5" borderId="156" xfId="0" applyFont="1" applyFill="1" applyBorder="1" applyAlignment="1" applyProtection="1">
      <alignment horizontal="center"/>
      <protection locked="0"/>
    </xf>
    <xf numFmtId="0" fontId="0" fillId="41" borderId="144" xfId="0" applyFont="1" applyFill="1" applyBorder="1" applyAlignment="1" applyProtection="1">
      <alignment horizontal="center"/>
      <protection locked="0"/>
    </xf>
    <xf numFmtId="0" fontId="8" fillId="0" borderId="146" xfId="0" applyFont="1" applyBorder="1" applyAlignment="1" applyProtection="1">
      <alignment horizontal="center"/>
      <protection locked="0"/>
    </xf>
    <xf numFmtId="0" fontId="8" fillId="0" borderId="147" xfId="0" applyFont="1" applyBorder="1" applyAlignment="1" applyProtection="1">
      <alignment horizontal="center"/>
      <protection locked="0"/>
    </xf>
    <xf numFmtId="0" fontId="8" fillId="0" borderId="148" xfId="0" applyFont="1" applyBorder="1" applyAlignment="1" applyProtection="1">
      <alignment horizontal="center"/>
      <protection locked="0"/>
    </xf>
    <xf numFmtId="0" fontId="0" fillId="44" borderId="0" xfId="0" applyFill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12" borderId="3" xfId="0" applyFont="1" applyFill="1" applyBorder="1" applyAlignment="1">
      <alignment horizontal="center"/>
    </xf>
    <xf numFmtId="0" fontId="0" fillId="0" borderId="141" xfId="0" applyFont="1" applyBorder="1" applyAlignment="1" applyProtection="1">
      <alignment horizontal="center"/>
      <protection locked="0"/>
    </xf>
    <xf numFmtId="0" fontId="0" fillId="5" borderId="141" xfId="0" applyFont="1" applyFill="1" applyBorder="1" applyAlignment="1" applyProtection="1">
      <alignment horizontal="center"/>
      <protection locked="0"/>
    </xf>
    <xf numFmtId="0" fontId="120" fillId="0" borderId="141" xfId="0" applyFont="1" applyBorder="1" applyAlignment="1" applyProtection="1">
      <alignment horizontal="center"/>
      <protection locked="0"/>
    </xf>
    <xf numFmtId="0" fontId="0" fillId="12" borderId="141" xfId="0" applyFont="1" applyFill="1" applyBorder="1" applyAlignment="1" applyProtection="1">
      <alignment horizontal="center"/>
      <protection locked="0"/>
    </xf>
    <xf numFmtId="0" fontId="0" fillId="0" borderId="182" xfId="0" applyFont="1" applyBorder="1" applyAlignment="1" applyProtection="1">
      <alignment horizontal="center"/>
      <protection locked="0"/>
    </xf>
    <xf numFmtId="0" fontId="0" fillId="5" borderId="183" xfId="0" applyFont="1" applyFill="1" applyBorder="1" applyAlignment="1" applyProtection="1">
      <alignment horizontal="center"/>
      <protection locked="0"/>
    </xf>
    <xf numFmtId="0" fontId="120" fillId="12" borderId="141" xfId="0" applyFont="1" applyFill="1" applyBorder="1" applyAlignment="1" applyProtection="1">
      <alignment horizontal="center"/>
      <protection locked="0"/>
    </xf>
    <xf numFmtId="0" fontId="0" fillId="39" borderId="144" xfId="0" applyFont="1" applyFill="1" applyBorder="1" applyAlignment="1" applyProtection="1">
      <alignment horizontal="center"/>
      <protection locked="0"/>
    </xf>
    <xf numFmtId="0" fontId="0" fillId="0" borderId="184" xfId="0" applyFont="1" applyBorder="1" applyAlignment="1" applyProtection="1">
      <alignment horizontal="center"/>
      <protection locked="0"/>
    </xf>
    <xf numFmtId="0" fontId="0" fillId="5" borderId="185" xfId="0" applyFont="1" applyFill="1" applyBorder="1" applyAlignment="1" applyProtection="1">
      <alignment horizontal="center"/>
      <protection locked="0"/>
    </xf>
    <xf numFmtId="0" fontId="120" fillId="12" borderId="144" xfId="0" applyFont="1" applyFill="1" applyBorder="1" applyAlignment="1" applyProtection="1">
      <alignment horizontal="center"/>
      <protection locked="0"/>
    </xf>
    <xf numFmtId="0" fontId="21" fillId="0" borderId="184" xfId="0" applyFont="1" applyBorder="1" applyAlignment="1" applyProtection="1">
      <alignment horizontal="center"/>
      <protection locked="0"/>
    </xf>
    <xf numFmtId="0" fontId="21" fillId="5" borderId="185" xfId="0" applyFont="1" applyFill="1" applyBorder="1" applyAlignment="1" applyProtection="1">
      <alignment horizontal="center"/>
      <protection locked="0"/>
    </xf>
    <xf numFmtId="0" fontId="0" fillId="0" borderId="186" xfId="0" applyFont="1" applyBorder="1" applyAlignment="1" applyProtection="1">
      <alignment horizontal="center"/>
      <protection locked="0"/>
    </xf>
    <xf numFmtId="0" fontId="0" fillId="5" borderId="186" xfId="0" applyFont="1" applyFill="1" applyBorder="1" applyAlignment="1" applyProtection="1">
      <alignment horizontal="center"/>
      <protection locked="0"/>
    </xf>
    <xf numFmtId="0" fontId="5" fillId="0" borderId="186" xfId="0" applyFont="1" applyBorder="1" applyAlignment="1" applyProtection="1">
      <alignment horizontal="center"/>
      <protection locked="0"/>
    </xf>
    <xf numFmtId="0" fontId="0" fillId="12" borderId="186" xfId="0" applyFont="1" applyFill="1" applyBorder="1" applyAlignment="1" applyProtection="1">
      <alignment horizontal="center"/>
      <protection locked="0"/>
    </xf>
    <xf numFmtId="0" fontId="0" fillId="0" borderId="187" xfId="0" applyFont="1" applyBorder="1" applyAlignment="1" applyProtection="1">
      <alignment horizontal="center"/>
      <protection locked="0"/>
    </xf>
    <xf numFmtId="0" fontId="0" fillId="5" borderId="188" xfId="0" applyFont="1" applyFill="1" applyBorder="1" applyAlignment="1" applyProtection="1">
      <alignment horizontal="center"/>
      <protection locked="0"/>
    </xf>
    <xf numFmtId="0" fontId="120" fillId="12" borderId="186" xfId="0" applyFont="1" applyFill="1" applyBorder="1" applyAlignment="1" applyProtection="1">
      <alignment horizontal="center"/>
      <protection locked="0"/>
    </xf>
    <xf numFmtId="0" fontId="21" fillId="0" borderId="147" xfId="0" applyFont="1" applyBorder="1" applyAlignment="1" applyProtection="1">
      <alignment horizontal="center"/>
      <protection locked="0"/>
    </xf>
    <xf numFmtId="0" fontId="21" fillId="5" borderId="147" xfId="0" applyFont="1" applyFill="1" applyBorder="1" applyAlignment="1" applyProtection="1">
      <alignment horizontal="center"/>
      <protection locked="0"/>
    </xf>
    <xf numFmtId="0" fontId="21" fillId="12" borderId="147" xfId="0" applyFont="1" applyFill="1" applyBorder="1" applyAlignment="1" applyProtection="1">
      <alignment horizontal="center"/>
      <protection locked="0"/>
    </xf>
    <xf numFmtId="0" fontId="21" fillId="0" borderId="189" xfId="0" applyFont="1" applyBorder="1" applyAlignment="1" applyProtection="1">
      <alignment horizontal="center"/>
      <protection locked="0"/>
    </xf>
    <xf numFmtId="0" fontId="21" fillId="5" borderId="190" xfId="0" applyFont="1" applyFill="1" applyBorder="1" applyAlignment="1" applyProtection="1">
      <alignment horizontal="center"/>
      <protection locked="0"/>
    </xf>
    <xf numFmtId="0" fontId="120" fillId="12" borderId="147" xfId="0" applyFont="1" applyFill="1" applyBorder="1" applyAlignment="1" applyProtection="1">
      <alignment horizontal="center"/>
      <protection locked="0"/>
    </xf>
    <xf numFmtId="0" fontId="6" fillId="0" borderId="141" xfId="0" applyFont="1" applyBorder="1" applyAlignment="1" applyProtection="1">
      <alignment horizontal="center"/>
      <protection locked="0"/>
    </xf>
    <xf numFmtId="0" fontId="6" fillId="5" borderId="141" xfId="0" applyFont="1" applyFill="1" applyBorder="1" applyAlignment="1" applyProtection="1">
      <alignment horizontal="center"/>
      <protection locked="0"/>
    </xf>
    <xf numFmtId="0" fontId="6" fillId="5" borderId="183" xfId="0" applyFont="1" applyFill="1" applyBorder="1" applyAlignment="1" applyProtection="1">
      <alignment horizontal="center"/>
      <protection locked="0"/>
    </xf>
    <xf numFmtId="0" fontId="6" fillId="12" borderId="141" xfId="0" applyFont="1" applyFill="1" applyBorder="1" applyAlignment="1" applyProtection="1">
      <alignment horizontal="center"/>
      <protection locked="0"/>
    </xf>
    <xf numFmtId="0" fontId="6" fillId="0" borderId="182" xfId="0" applyFont="1" applyBorder="1" applyAlignment="1" applyProtection="1">
      <alignment horizontal="center"/>
      <protection locked="0"/>
    </xf>
    <xf numFmtId="0" fontId="5" fillId="39" borderId="144" xfId="0" applyFont="1" applyFill="1" applyBorder="1" applyAlignment="1" applyProtection="1">
      <alignment horizontal="center"/>
      <protection locked="0"/>
    </xf>
    <xf numFmtId="0" fontId="6" fillId="0" borderId="142" xfId="0" applyFont="1" applyBorder="1" applyAlignment="1" applyProtection="1">
      <alignment horizontal="center"/>
      <protection locked="0"/>
    </xf>
    <xf numFmtId="0" fontId="0" fillId="0" borderId="145" xfId="0" applyFont="1" applyBorder="1" applyAlignment="1" applyProtection="1">
      <alignment horizontal="center"/>
      <protection locked="0"/>
    </xf>
    <xf numFmtId="0" fontId="21" fillId="0" borderId="148" xfId="0" applyFont="1" applyBorder="1" applyAlignment="1" applyProtection="1">
      <alignment horizontal="center"/>
      <protection locked="0"/>
    </xf>
    <xf numFmtId="0" fontId="0" fillId="43" borderId="3" xfId="0" applyFont="1" applyFill="1" applyBorder="1" applyAlignment="1">
      <alignment horizontal="center"/>
    </xf>
    <xf numFmtId="0" fontId="0" fillId="0" borderId="141" xfId="0" applyFont="1" applyBorder="1" applyAlignment="1" applyProtection="1">
      <alignment horizontal="center" wrapText="1"/>
      <protection locked="0"/>
    </xf>
    <xf numFmtId="0" fontId="0" fillId="43" borderId="142" xfId="0" applyFont="1" applyFill="1" applyBorder="1" applyAlignment="1" applyProtection="1">
      <alignment horizontal="center"/>
      <protection locked="0"/>
    </xf>
    <xf numFmtId="0" fontId="0" fillId="0" borderId="142" xfId="0" applyFont="1" applyBorder="1" applyAlignment="1" applyProtection="1">
      <alignment horizontal="center"/>
      <protection locked="0"/>
    </xf>
    <xf numFmtId="0" fontId="0" fillId="43" borderId="141" xfId="0" applyFont="1" applyFill="1" applyBorder="1" applyAlignment="1" applyProtection="1">
      <alignment horizontal="center" wrapText="1"/>
      <protection locked="0"/>
    </xf>
    <xf numFmtId="0" fontId="0" fillId="43" borderId="141" xfId="0" applyFont="1" applyFill="1" applyBorder="1" applyAlignment="1" applyProtection="1">
      <alignment horizontal="center"/>
      <protection locked="0"/>
    </xf>
    <xf numFmtId="0" fontId="0" fillId="43" borderId="145" xfId="0" applyFont="1" applyFill="1" applyBorder="1" applyAlignment="1" applyProtection="1">
      <alignment horizontal="center"/>
      <protection locked="0"/>
    </xf>
    <xf numFmtId="0" fontId="5" fillId="43" borderId="144" xfId="0" applyFont="1" applyFill="1" applyBorder="1" applyAlignment="1" applyProtection="1">
      <alignment horizontal="center"/>
      <protection locked="0"/>
    </xf>
    <xf numFmtId="0" fontId="21" fillId="43" borderId="145" xfId="0" applyFont="1" applyFill="1" applyBorder="1" applyAlignment="1" applyProtection="1">
      <alignment horizontal="center"/>
      <protection locked="0"/>
    </xf>
    <xf numFmtId="0" fontId="21" fillId="0" borderId="145" xfId="0" applyFont="1" applyBorder="1" applyAlignment="1" applyProtection="1">
      <alignment horizontal="center"/>
      <protection locked="0"/>
    </xf>
    <xf numFmtId="0" fontId="0" fillId="0" borderId="178" xfId="0" applyFont="1" applyBorder="1" applyAlignment="1" applyProtection="1">
      <alignment horizontal="center"/>
      <protection locked="0"/>
    </xf>
    <xf numFmtId="0" fontId="0" fillId="5" borderId="178" xfId="0" applyFont="1" applyFill="1" applyBorder="1" applyAlignment="1" applyProtection="1">
      <alignment horizontal="center"/>
      <protection locked="0"/>
    </xf>
    <xf numFmtId="0" fontId="5" fillId="0" borderId="141" xfId="0" applyFont="1" applyBorder="1" applyAlignment="1" applyProtection="1">
      <alignment horizontal="center"/>
      <protection locked="0"/>
    </xf>
    <xf numFmtId="0" fontId="0" fillId="43" borderId="178" xfId="0" applyFont="1" applyFill="1" applyBorder="1" applyAlignment="1" applyProtection="1">
      <alignment horizontal="center"/>
      <protection locked="0"/>
    </xf>
    <xf numFmtId="0" fontId="5" fillId="0" borderId="147" xfId="0" applyFont="1" applyBorder="1" applyAlignment="1" applyProtection="1">
      <alignment horizontal="center"/>
      <protection locked="0"/>
    </xf>
    <xf numFmtId="0" fontId="21" fillId="43" borderId="148" xfId="0" applyFont="1" applyFill="1" applyBorder="1" applyAlignment="1" applyProtection="1">
      <alignment horizontal="center"/>
      <protection locked="0"/>
    </xf>
    <xf numFmtId="0" fontId="5" fillId="43" borderId="147" xfId="0" applyFont="1" applyFill="1" applyBorder="1" applyAlignment="1" applyProtection="1">
      <alignment horizontal="center"/>
      <protection locked="0"/>
    </xf>
    <xf numFmtId="0" fontId="120" fillId="0" borderId="141" xfId="0" applyFont="1" applyBorder="1" applyAlignment="1" applyProtection="1">
      <alignment horizontal="center" wrapText="1"/>
      <protection locked="0"/>
    </xf>
    <xf numFmtId="0" fontId="95" fillId="0" borderId="141" xfId="0" applyFont="1" applyBorder="1" applyAlignment="1" applyProtection="1">
      <alignment horizontal="center"/>
      <protection locked="0"/>
    </xf>
    <xf numFmtId="0" fontId="120" fillId="43" borderId="142" xfId="0" applyFont="1" applyFill="1" applyBorder="1" applyAlignment="1" applyProtection="1">
      <alignment horizontal="center"/>
      <protection locked="0"/>
    </xf>
    <xf numFmtId="0" fontId="121" fillId="5" borderId="141" xfId="0" applyFont="1" applyFill="1" applyBorder="1" applyAlignment="1" applyProtection="1">
      <alignment horizontal="center"/>
      <protection locked="0"/>
    </xf>
    <xf numFmtId="0" fontId="120" fillId="0" borderId="142" xfId="0" applyFont="1" applyBorder="1" applyAlignment="1" applyProtection="1">
      <alignment horizontal="center"/>
      <protection locked="0"/>
    </xf>
    <xf numFmtId="0" fontId="21" fillId="0" borderId="141" xfId="0" applyFont="1" applyBorder="1" applyAlignment="1" applyProtection="1">
      <alignment horizontal="center"/>
      <protection locked="0"/>
    </xf>
    <xf numFmtId="0" fontId="120" fillId="43" borderId="141" xfId="0" applyFont="1" applyFill="1" applyBorder="1" applyAlignment="1" applyProtection="1">
      <alignment horizontal="center" wrapText="1"/>
      <protection locked="0"/>
    </xf>
    <xf numFmtId="0" fontId="120" fillId="43" borderId="141" xfId="0" applyFont="1" applyFill="1" applyBorder="1" applyAlignment="1" applyProtection="1">
      <alignment horizontal="center"/>
      <protection locked="0"/>
    </xf>
    <xf numFmtId="0" fontId="121" fillId="0" borderId="144" xfId="0" applyFont="1" applyBorder="1" applyAlignment="1" applyProtection="1">
      <alignment horizontal="center"/>
      <protection locked="0"/>
    </xf>
    <xf numFmtId="0" fontId="0" fillId="43" borderId="144" xfId="0" applyFont="1" applyFill="1" applyBorder="1" applyAlignment="1" applyProtection="1">
      <alignment horizontal="center"/>
      <protection locked="0"/>
    </xf>
    <xf numFmtId="0" fontId="6" fillId="43" borderId="142" xfId="0" applyFont="1" applyFill="1" applyBorder="1" applyAlignment="1" applyProtection="1">
      <alignment horizontal="center"/>
      <protection locked="0"/>
    </xf>
    <xf numFmtId="0" fontId="6" fillId="43" borderId="141" xfId="0" applyFont="1" applyFill="1" applyBorder="1" applyAlignment="1" applyProtection="1">
      <alignment horizontal="center"/>
      <protection locked="0"/>
    </xf>
    <xf numFmtId="0" fontId="21" fillId="43" borderId="147" xfId="0" applyFont="1" applyFill="1" applyBorder="1" applyAlignment="1" applyProtection="1">
      <alignment horizontal="center"/>
      <protection locked="0"/>
    </xf>
    <xf numFmtId="0" fontId="111" fillId="39" borderId="9" xfId="0" applyFont="1" applyFill="1" applyBorder="1" applyAlignment="1">
      <alignment horizontal="center"/>
    </xf>
    <xf numFmtId="0" fontId="123" fillId="0" borderId="0" xfId="0" applyFont="1"/>
    <xf numFmtId="0" fontId="7" fillId="0" borderId="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4" fillId="5" borderId="17" xfId="0" applyFont="1" applyFill="1" applyBorder="1" applyAlignment="1">
      <alignment horizontal="center"/>
    </xf>
    <xf numFmtId="0" fontId="4" fillId="43" borderId="17" xfId="0" applyFont="1" applyFill="1" applyBorder="1" applyAlignment="1">
      <alignment horizontal="center"/>
    </xf>
    <xf numFmtId="0" fontId="7" fillId="0" borderId="5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/>
    </xf>
    <xf numFmtId="0" fontId="8" fillId="5" borderId="17" xfId="0" applyFont="1" applyFill="1" applyBorder="1" applyAlignment="1">
      <alignment horizontal="center"/>
    </xf>
    <xf numFmtId="0" fontId="8" fillId="43" borderId="17" xfId="0" applyFont="1" applyFill="1" applyBorder="1" applyAlignment="1">
      <alignment horizontal="center"/>
    </xf>
    <xf numFmtId="2" fontId="7" fillId="0" borderId="6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/>
    </xf>
    <xf numFmtId="0" fontId="11" fillId="5" borderId="16" xfId="0" applyFont="1" applyFill="1" applyBorder="1" applyAlignment="1">
      <alignment horizontal="center"/>
    </xf>
    <xf numFmtId="0" fontId="11" fillId="43" borderId="16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4" fillId="43" borderId="16" xfId="0" applyFont="1" applyFill="1" applyBorder="1" applyAlignment="1">
      <alignment horizontal="center"/>
    </xf>
    <xf numFmtId="0" fontId="7" fillId="5" borderId="16" xfId="0" applyFont="1" applyFill="1" applyBorder="1" applyAlignment="1">
      <alignment horizontal="center"/>
    </xf>
    <xf numFmtId="0" fontId="0" fillId="0" borderId="17" xfId="0" applyBorder="1"/>
    <xf numFmtId="0" fontId="0" fillId="43" borderId="17" xfId="0" applyFill="1" applyBorder="1"/>
    <xf numFmtId="0" fontId="7" fillId="43" borderId="16" xfId="0" applyFont="1" applyFill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0" fontId="5" fillId="2" borderId="0" xfId="0" applyFont="1" applyFill="1"/>
    <xf numFmtId="0" fontId="5" fillId="2" borderId="153" xfId="0" applyFont="1" applyFill="1" applyBorder="1"/>
    <xf numFmtId="0" fontId="0" fillId="0" borderId="153" xfId="0" applyBorder="1" applyAlignment="1">
      <alignment horizontal="center"/>
    </xf>
    <xf numFmtId="0" fontId="0" fillId="12" borderId="153" xfId="0" applyFont="1" applyFill="1" applyBorder="1" applyAlignment="1" applyProtection="1">
      <alignment horizontal="center"/>
      <protection locked="0"/>
    </xf>
    <xf numFmtId="0" fontId="111" fillId="12" borderId="156" xfId="0" applyFont="1" applyFill="1" applyBorder="1" applyAlignment="1" applyProtection="1">
      <alignment horizontal="center"/>
      <protection locked="0"/>
    </xf>
    <xf numFmtId="0" fontId="4" fillId="12" borderId="157" xfId="0" applyFont="1" applyFill="1" applyBorder="1" applyAlignment="1" applyProtection="1">
      <alignment horizontal="center"/>
      <protection locked="0"/>
    </xf>
    <xf numFmtId="0" fontId="4" fillId="5" borderId="165" xfId="0" applyFont="1" applyFill="1" applyBorder="1" applyAlignment="1" applyProtection="1">
      <alignment horizontal="center"/>
      <protection locked="0"/>
    </xf>
    <xf numFmtId="0" fontId="4" fillId="39" borderId="145" xfId="0" applyFont="1" applyFill="1" applyBorder="1" applyAlignment="1" applyProtection="1">
      <alignment horizontal="center"/>
      <protection locked="0"/>
    </xf>
    <xf numFmtId="0" fontId="4" fillId="39" borderId="159" xfId="0" applyFont="1" applyFill="1" applyBorder="1" applyAlignment="1" applyProtection="1">
      <alignment horizontal="center"/>
      <protection locked="0"/>
    </xf>
    <xf numFmtId="0" fontId="4" fillId="5" borderId="167" xfId="0" applyFont="1" applyFill="1" applyBorder="1" applyAlignment="1" applyProtection="1">
      <alignment horizontal="center"/>
      <protection locked="0"/>
    </xf>
    <xf numFmtId="0" fontId="8" fillId="12" borderId="159" xfId="0" applyFont="1" applyFill="1" applyBorder="1" applyAlignment="1" applyProtection="1">
      <alignment horizontal="center"/>
      <protection locked="0"/>
    </xf>
    <xf numFmtId="0" fontId="8" fillId="5" borderId="167" xfId="0" applyFont="1" applyFill="1" applyBorder="1" applyAlignment="1" applyProtection="1">
      <alignment horizontal="center"/>
      <protection locked="0"/>
    </xf>
    <xf numFmtId="0" fontId="11" fillId="0" borderId="161" xfId="0" applyFont="1" applyBorder="1" applyAlignment="1" applyProtection="1">
      <alignment horizontal="center"/>
      <protection locked="0"/>
    </xf>
    <xf numFmtId="0" fontId="8" fillId="12" borderId="162" xfId="0" applyFont="1" applyFill="1" applyBorder="1" applyAlignment="1" applyProtection="1">
      <alignment horizontal="center"/>
      <protection locked="0"/>
    </xf>
    <xf numFmtId="0" fontId="11" fillId="5" borderId="169" xfId="0" applyFont="1" applyFill="1" applyBorder="1" applyAlignment="1" applyProtection="1">
      <alignment horizontal="center"/>
      <protection locked="0"/>
    </xf>
    <xf numFmtId="0" fontId="4" fillId="12" borderId="159" xfId="0" applyFont="1" applyFill="1" applyBorder="1" applyAlignment="1" applyProtection="1">
      <alignment horizontal="center"/>
      <protection locked="0"/>
    </xf>
    <xf numFmtId="0" fontId="7" fillId="0" borderId="144" xfId="0" applyFont="1" applyBorder="1" applyAlignment="1" applyProtection="1">
      <alignment horizontal="center"/>
      <protection locked="0"/>
    </xf>
    <xf numFmtId="0" fontId="11" fillId="39" borderId="144" xfId="0" applyFont="1" applyFill="1" applyBorder="1" applyAlignment="1" applyProtection="1">
      <alignment horizontal="center"/>
      <protection locked="0"/>
    </xf>
    <xf numFmtId="0" fontId="7" fillId="0" borderId="156" xfId="0" applyFont="1" applyBorder="1" applyAlignment="1" applyProtection="1">
      <alignment horizontal="center"/>
      <protection locked="0"/>
    </xf>
    <xf numFmtId="0" fontId="11" fillId="5" borderId="161" xfId="0" applyFont="1" applyFill="1" applyBorder="1" applyAlignment="1" applyProtection="1">
      <alignment horizontal="center"/>
      <protection locked="0"/>
    </xf>
    <xf numFmtId="0" fontId="11" fillId="0" borderId="163" xfId="0" applyFont="1" applyBorder="1" applyAlignment="1" applyProtection="1">
      <alignment horizontal="center"/>
      <protection locked="0"/>
    </xf>
    <xf numFmtId="0" fontId="110" fillId="39" borderId="156" xfId="0" applyFont="1" applyFill="1" applyBorder="1" applyAlignment="1" applyProtection="1">
      <alignment horizontal="center"/>
      <protection locked="0"/>
    </xf>
    <xf numFmtId="0" fontId="110" fillId="39" borderId="158" xfId="0" applyFont="1" applyFill="1" applyBorder="1" applyAlignment="1" applyProtection="1">
      <alignment horizontal="center"/>
      <protection locked="0"/>
    </xf>
    <xf numFmtId="0" fontId="110" fillId="39" borderId="157" xfId="0" applyFont="1" applyFill="1" applyBorder="1" applyAlignment="1" applyProtection="1">
      <alignment horizontal="center"/>
      <protection locked="0"/>
    </xf>
    <xf numFmtId="0" fontId="110" fillId="39" borderId="144" xfId="0" applyFont="1" applyFill="1" applyBorder="1" applyAlignment="1" applyProtection="1">
      <alignment horizontal="center"/>
      <protection locked="0"/>
    </xf>
    <xf numFmtId="0" fontId="110" fillId="39" borderId="145" xfId="0" applyFont="1" applyFill="1" applyBorder="1" applyAlignment="1" applyProtection="1">
      <alignment horizontal="center"/>
      <protection locked="0"/>
    </xf>
    <xf numFmtId="0" fontId="110" fillId="39" borderId="159" xfId="0" applyFont="1" applyFill="1" applyBorder="1" applyAlignment="1" applyProtection="1">
      <alignment horizontal="center"/>
      <protection locked="0"/>
    </xf>
    <xf numFmtId="0" fontId="124" fillId="39" borderId="161" xfId="0" applyFont="1" applyFill="1" applyBorder="1" applyAlignment="1" applyProtection="1">
      <alignment horizontal="center"/>
      <protection locked="0"/>
    </xf>
    <xf numFmtId="0" fontId="124" fillId="39" borderId="163" xfId="0" applyFont="1" applyFill="1" applyBorder="1" applyAlignment="1" applyProtection="1">
      <alignment horizontal="center"/>
      <protection locked="0"/>
    </xf>
    <xf numFmtId="0" fontId="124" fillId="39" borderId="162" xfId="0" applyFont="1" applyFill="1" applyBorder="1" applyAlignment="1" applyProtection="1">
      <alignment horizontal="center"/>
      <protection locked="0"/>
    </xf>
    <xf numFmtId="0" fontId="11" fillId="12" borderId="161" xfId="0" applyFont="1" applyFill="1" applyBorder="1" applyAlignment="1" applyProtection="1">
      <alignment horizontal="center"/>
      <protection locked="0"/>
    </xf>
    <xf numFmtId="0" fontId="11" fillId="12" borderId="162" xfId="0" applyFont="1" applyFill="1" applyBorder="1" applyAlignment="1" applyProtection="1">
      <alignment horizontal="center"/>
      <protection locked="0"/>
    </xf>
    <xf numFmtId="0" fontId="4" fillId="0" borderId="192" xfId="0" applyFont="1" applyBorder="1" applyAlignment="1" applyProtection="1">
      <alignment horizontal="center"/>
      <protection locked="0"/>
    </xf>
    <xf numFmtId="0" fontId="4" fillId="5" borderId="192" xfId="0" applyFont="1" applyFill="1" applyBorder="1" applyAlignment="1" applyProtection="1">
      <alignment horizontal="center"/>
      <protection locked="0"/>
    </xf>
    <xf numFmtId="0" fontId="4" fillId="12" borderId="192" xfId="0" applyFont="1" applyFill="1" applyBorder="1" applyAlignment="1" applyProtection="1">
      <alignment horizontal="center"/>
      <protection locked="0"/>
    </xf>
    <xf numFmtId="0" fontId="4" fillId="0" borderId="193" xfId="0" applyFont="1" applyBorder="1" applyAlignment="1" applyProtection="1">
      <alignment horizontal="center"/>
      <protection locked="0"/>
    </xf>
    <xf numFmtId="0" fontId="4" fillId="12" borderId="194" xfId="0" applyFont="1" applyFill="1" applyBorder="1" applyAlignment="1" applyProtection="1">
      <alignment horizontal="center"/>
      <protection locked="0"/>
    </xf>
    <xf numFmtId="0" fontId="4" fillId="5" borderId="195" xfId="0" applyFont="1" applyFill="1" applyBorder="1" applyAlignment="1" applyProtection="1">
      <alignment horizontal="center"/>
      <protection locked="0"/>
    </xf>
    <xf numFmtId="0" fontId="8" fillId="5" borderId="169" xfId="0" applyFont="1" applyFill="1" applyBorder="1" applyAlignment="1" applyProtection="1">
      <alignment horizontal="center"/>
      <protection locked="0"/>
    </xf>
    <xf numFmtId="0" fontId="11" fillId="0" borderId="61" xfId="0" applyFont="1" applyBorder="1" applyAlignment="1">
      <alignment horizontal="center"/>
    </xf>
    <xf numFmtId="0" fontId="11" fillId="12" borderId="15" xfId="0" applyFont="1" applyFill="1" applyBorder="1" applyAlignment="1">
      <alignment horizontal="center"/>
    </xf>
    <xf numFmtId="0" fontId="11" fillId="5" borderId="15" xfId="0" applyFont="1" applyFill="1" applyBorder="1" applyAlignment="1">
      <alignment horizontal="center"/>
    </xf>
    <xf numFmtId="0" fontId="7" fillId="12" borderId="14" xfId="0" applyFont="1" applyFill="1" applyBorder="1" applyAlignment="1">
      <alignment horizontal="center"/>
    </xf>
    <xf numFmtId="0" fontId="0" fillId="12" borderId="9" xfId="0" applyFill="1" applyBorder="1"/>
    <xf numFmtId="0" fontId="0" fillId="5" borderId="9" xfId="0" applyFill="1" applyBorder="1"/>
    <xf numFmtId="0" fontId="4" fillId="12" borderId="23" xfId="0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0" fontId="8" fillId="0" borderId="196" xfId="0" applyFont="1" applyBorder="1" applyAlignment="1">
      <alignment horizontal="center"/>
    </xf>
    <xf numFmtId="0" fontId="111" fillId="0" borderId="6" xfId="0" applyFont="1" applyBorder="1" applyAlignment="1">
      <alignment horizontal="center" wrapText="1"/>
    </xf>
    <xf numFmtId="0" fontId="111" fillId="0" borderId="141" xfId="0" applyFont="1" applyBorder="1" applyAlignment="1">
      <alignment horizontal="center" vertical="center" wrapText="1"/>
    </xf>
    <xf numFmtId="0" fontId="4" fillId="37" borderId="14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39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4" fillId="37" borderId="144" xfId="0" applyFont="1" applyFill="1" applyBorder="1" applyAlignment="1">
      <alignment horizontal="center" vertical="center" wrapText="1"/>
    </xf>
    <xf numFmtId="0" fontId="111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 wrapText="1"/>
    </xf>
    <xf numFmtId="0" fontId="4" fillId="0" borderId="144" xfId="0" applyFont="1" applyBorder="1" applyAlignment="1">
      <alignment vertical="center" wrapText="1"/>
    </xf>
    <xf numFmtId="0" fontId="11" fillId="0" borderId="1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wrapText="1"/>
    </xf>
    <xf numFmtId="0" fontId="0" fillId="12" borderId="25" xfId="0" applyFont="1" applyFill="1" applyBorder="1" applyAlignment="1" applyProtection="1">
      <alignment horizontal="center"/>
      <protection locked="0"/>
    </xf>
    <xf numFmtId="0" fontId="103" fillId="12" borderId="164" xfId="0" applyFont="1" applyFill="1" applyBorder="1" applyAlignment="1" applyProtection="1">
      <alignment horizontal="center"/>
      <protection locked="0"/>
    </xf>
    <xf numFmtId="0" fontId="32" fillId="0" borderId="156" xfId="0" applyFont="1" applyBorder="1" applyAlignment="1" applyProtection="1">
      <alignment horizontal="center"/>
      <protection locked="0"/>
    </xf>
    <xf numFmtId="0" fontId="32" fillId="5" borderId="156" xfId="0" applyFont="1" applyFill="1" applyBorder="1" applyAlignment="1" applyProtection="1">
      <alignment horizontal="center"/>
      <protection locked="0"/>
    </xf>
    <xf numFmtId="0" fontId="32" fillId="0" borderId="165" xfId="0" applyFont="1" applyBorder="1" applyAlignment="1" applyProtection="1">
      <alignment horizontal="center"/>
      <protection locked="0"/>
    </xf>
    <xf numFmtId="0" fontId="103" fillId="12" borderId="168" xfId="0" applyFont="1" applyFill="1" applyBorder="1" applyAlignment="1" applyProtection="1">
      <alignment horizontal="center"/>
      <protection locked="0"/>
    </xf>
    <xf numFmtId="0" fontId="103" fillId="39" borderId="161" xfId="0" applyFont="1" applyFill="1" applyBorder="1" applyAlignment="1" applyProtection="1">
      <alignment horizontal="center"/>
      <protection locked="0"/>
    </xf>
    <xf numFmtId="0" fontId="103" fillId="0" borderId="161" xfId="0" applyFont="1" applyBorder="1" applyAlignment="1" applyProtection="1">
      <alignment horizontal="center"/>
      <protection locked="0"/>
    </xf>
    <xf numFmtId="0" fontId="103" fillId="5" borderId="161" xfId="0" applyFont="1" applyFill="1" applyBorder="1" applyAlignment="1" applyProtection="1">
      <alignment horizontal="center"/>
      <protection locked="0"/>
    </xf>
    <xf numFmtId="0" fontId="103" fillId="0" borderId="169" xfId="0" applyFont="1" applyBorder="1" applyAlignment="1" applyProtection="1">
      <alignment horizontal="center"/>
      <protection locked="0"/>
    </xf>
    <xf numFmtId="0" fontId="117" fillId="12" borderId="166" xfId="0" applyFont="1" applyFill="1" applyBorder="1" applyAlignment="1" applyProtection="1">
      <alignment horizontal="center"/>
      <protection locked="0"/>
    </xf>
    <xf numFmtId="0" fontId="117" fillId="0" borderId="167" xfId="0" applyFont="1" applyBorder="1" applyAlignment="1" applyProtection="1">
      <alignment horizontal="center"/>
      <protection locked="0"/>
    </xf>
    <xf numFmtId="0" fontId="5" fillId="0" borderId="156" xfId="0" applyFont="1" applyBorder="1" applyAlignment="1" applyProtection="1">
      <alignment horizontal="center"/>
      <protection locked="0"/>
    </xf>
    <xf numFmtId="0" fontId="5" fillId="5" borderId="156" xfId="0" applyFont="1" applyFill="1" applyBorder="1" applyAlignment="1" applyProtection="1">
      <alignment horizontal="center"/>
      <protection locked="0"/>
    </xf>
    <xf numFmtId="0" fontId="103" fillId="12" borderId="166" xfId="0" applyFont="1" applyFill="1" applyBorder="1" applyAlignment="1" applyProtection="1">
      <alignment horizontal="center"/>
      <protection locked="0"/>
    </xf>
    <xf numFmtId="0" fontId="103" fillId="0" borderId="167" xfId="0" applyFont="1" applyBorder="1" applyAlignment="1" applyProtection="1">
      <alignment horizontal="center"/>
      <protection locked="0"/>
    </xf>
    <xf numFmtId="0" fontId="117" fillId="12" borderId="168" xfId="0" applyFont="1" applyFill="1" applyBorder="1" applyAlignment="1" applyProtection="1">
      <alignment horizontal="center"/>
      <protection locked="0"/>
    </xf>
    <xf numFmtId="0" fontId="117" fillId="0" borderId="169" xfId="0" applyFont="1" applyBorder="1" applyAlignment="1" applyProtection="1">
      <alignment horizontal="center"/>
      <protection locked="0"/>
    </xf>
    <xf numFmtId="0" fontId="115" fillId="5" borderId="144" xfId="0" applyFont="1" applyFill="1" applyBorder="1" applyAlignment="1" applyProtection="1">
      <alignment horizontal="center"/>
      <protection locked="0"/>
    </xf>
    <xf numFmtId="0" fontId="3" fillId="0" borderId="167" xfId="0" applyFont="1" applyBorder="1" applyAlignment="1" applyProtection="1">
      <alignment horizontal="center"/>
      <protection locked="0"/>
    </xf>
    <xf numFmtId="0" fontId="32" fillId="0" borderId="144" xfId="0" applyFont="1" applyBorder="1" applyAlignment="1" applyProtection="1">
      <alignment horizontal="center"/>
      <protection locked="0"/>
    </xf>
    <xf numFmtId="0" fontId="32" fillId="5" borderId="144" xfId="0" applyFont="1" applyFill="1" applyBorder="1" applyAlignment="1" applyProtection="1">
      <alignment horizontal="center"/>
      <protection locked="0"/>
    </xf>
    <xf numFmtId="0" fontId="32" fillId="0" borderId="167" xfId="0" applyFont="1" applyBorder="1" applyAlignment="1" applyProtection="1">
      <alignment horizontal="center"/>
      <protection locked="0"/>
    </xf>
    <xf numFmtId="0" fontId="113" fillId="5" borderId="144" xfId="0" applyFont="1" applyFill="1" applyBorder="1" applyAlignment="1" applyProtection="1">
      <alignment horizontal="center"/>
      <protection locked="0"/>
    </xf>
    <xf numFmtId="0" fontId="14" fillId="37" borderId="144" xfId="0" applyFont="1" applyFill="1" applyBorder="1" applyAlignment="1" applyProtection="1">
      <alignment horizontal="center"/>
      <protection locked="0"/>
    </xf>
    <xf numFmtId="0" fontId="4" fillId="0" borderId="166" xfId="0" applyFont="1" applyBorder="1" applyAlignment="1">
      <alignment horizontal="center"/>
    </xf>
    <xf numFmtId="0" fontId="4" fillId="0" borderId="167" xfId="0" applyFont="1" applyBorder="1" applyAlignment="1">
      <alignment horizontal="center"/>
    </xf>
    <xf numFmtId="0" fontId="0" fillId="43" borderId="161" xfId="1" applyFont="1" applyFill="1" applyBorder="1" applyAlignment="1">
      <alignment horizontal="center"/>
    </xf>
    <xf numFmtId="0" fontId="116" fillId="0" borderId="161" xfId="1" applyFont="1" applyBorder="1" applyAlignment="1">
      <alignment horizontal="center"/>
    </xf>
    <xf numFmtId="0" fontId="116" fillId="43" borderId="161" xfId="1" applyFont="1" applyFill="1" applyBorder="1" applyAlignment="1">
      <alignment horizontal="center"/>
    </xf>
    <xf numFmtId="0" fontId="0" fillId="0" borderId="161" xfId="1" applyFont="1" applyBorder="1" applyAlignment="1">
      <alignment horizontal="center"/>
    </xf>
    <xf numFmtId="0" fontId="0" fillId="5" borderId="161" xfId="1" applyFont="1" applyFill="1" applyBorder="1" applyAlignment="1">
      <alignment horizontal="center"/>
    </xf>
    <xf numFmtId="0" fontId="5" fillId="0" borderId="161" xfId="1" applyFont="1" applyBorder="1" applyAlignment="1">
      <alignment horizontal="center"/>
    </xf>
    <xf numFmtId="0" fontId="120" fillId="0" borderId="156" xfId="1" applyFont="1" applyBorder="1" applyAlignment="1">
      <alignment horizontal="center"/>
    </xf>
    <xf numFmtId="0" fontId="0" fillId="39" borderId="156" xfId="1" applyFont="1" applyFill="1" applyBorder="1" applyAlignment="1">
      <alignment horizontal="center"/>
    </xf>
    <xf numFmtId="0" fontId="116" fillId="20" borderId="156" xfId="1" applyFont="1" applyFill="1" applyBorder="1" applyAlignment="1">
      <alignment horizontal="center"/>
    </xf>
    <xf numFmtId="0" fontId="116" fillId="0" borderId="197" xfId="1" applyFont="1" applyBorder="1" applyAlignment="1">
      <alignment horizontal="center"/>
    </xf>
    <xf numFmtId="0" fontId="110" fillId="43" borderId="156" xfId="1" applyFont="1" applyFill="1" applyBorder="1" applyAlignment="1">
      <alignment horizontal="center"/>
    </xf>
    <xf numFmtId="0" fontId="4" fillId="0" borderId="156" xfId="1" applyFont="1" applyBorder="1" applyAlignment="1">
      <alignment horizontal="center"/>
    </xf>
    <xf numFmtId="0" fontId="116" fillId="20" borderId="144" xfId="1" applyFont="1" applyFill="1" applyBorder="1" applyAlignment="1">
      <alignment horizontal="center"/>
    </xf>
    <xf numFmtId="0" fontId="116" fillId="0" borderId="184" xfId="1" applyFont="1" applyBorder="1" applyAlignment="1">
      <alignment horizontal="center"/>
    </xf>
    <xf numFmtId="0" fontId="110" fillId="43" borderId="144" xfId="1" applyFont="1" applyFill="1" applyBorder="1" applyAlignment="1">
      <alignment horizontal="center"/>
    </xf>
    <xf numFmtId="0" fontId="4" fillId="0" borderId="144" xfId="1" applyFont="1" applyBorder="1" applyAlignment="1">
      <alignment horizontal="center"/>
    </xf>
    <xf numFmtId="0" fontId="4" fillId="43" borderId="147" xfId="1" applyFont="1" applyFill="1" applyBorder="1" applyAlignment="1">
      <alignment horizontal="center"/>
    </xf>
    <xf numFmtId="0" fontId="110" fillId="20" borderId="147" xfId="1" applyFont="1" applyFill="1" applyBorder="1" applyAlignment="1">
      <alignment horizontal="center"/>
    </xf>
    <xf numFmtId="0" fontId="110" fillId="0" borderId="189" xfId="1" applyFont="1" applyBorder="1" applyAlignment="1">
      <alignment horizontal="center"/>
    </xf>
    <xf numFmtId="0" fontId="0" fillId="25" borderId="198" xfId="1" applyFont="1" applyFill="1" applyBorder="1" applyAlignment="1">
      <alignment horizontal="center"/>
    </xf>
    <xf numFmtId="0" fontId="0" fillId="0" borderId="182" xfId="1" applyFont="1" applyBorder="1" applyAlignment="1">
      <alignment horizontal="center"/>
    </xf>
    <xf numFmtId="0" fontId="0" fillId="0" borderId="184" xfId="1" applyFont="1" applyBorder="1" applyAlignment="1">
      <alignment horizontal="center"/>
    </xf>
    <xf numFmtId="0" fontId="4" fillId="0" borderId="189" xfId="1" applyFont="1" applyBorder="1" applyAlignment="1">
      <alignment horizontal="center"/>
    </xf>
    <xf numFmtId="0" fontId="4" fillId="12" borderId="170" xfId="0" applyFont="1" applyFill="1" applyBorder="1" applyAlignment="1" applyProtection="1">
      <alignment horizontal="center"/>
      <protection locked="0"/>
    </xf>
    <xf numFmtId="0" fontId="4" fillId="0" borderId="141" xfId="0" applyFont="1" applyBorder="1" applyAlignment="1" applyProtection="1">
      <alignment horizontal="center"/>
      <protection locked="0"/>
    </xf>
    <xf numFmtId="0" fontId="4" fillId="12" borderId="141" xfId="0" applyFont="1" applyFill="1" applyBorder="1" applyAlignment="1" applyProtection="1">
      <alignment horizontal="center"/>
      <protection locked="0"/>
    </xf>
    <xf numFmtId="0" fontId="4" fillId="5" borderId="199" xfId="0" applyFont="1" applyFill="1" applyBorder="1" applyAlignment="1" applyProtection="1">
      <alignment horizontal="center"/>
      <protection locked="0"/>
    </xf>
    <xf numFmtId="0" fontId="4" fillId="0" borderId="65" xfId="0" applyFont="1" applyBorder="1" applyAlignment="1" applyProtection="1">
      <alignment horizontal="center"/>
      <protection locked="0"/>
    </xf>
    <xf numFmtId="0" fontId="111" fillId="0" borderId="65" xfId="0" applyFont="1" applyBorder="1" applyAlignment="1" applyProtection="1">
      <alignment horizontal="center"/>
      <protection locked="0"/>
    </xf>
    <xf numFmtId="0" fontId="111" fillId="5" borderId="65" xfId="0" applyFont="1" applyFill="1" applyBorder="1" applyAlignment="1" applyProtection="1">
      <alignment horizontal="center"/>
      <protection locked="0"/>
    </xf>
    <xf numFmtId="0" fontId="4" fillId="5" borderId="65" xfId="0" applyFont="1" applyFill="1" applyBorder="1" applyAlignment="1" applyProtection="1">
      <alignment horizontal="center"/>
      <protection locked="0"/>
    </xf>
    <xf numFmtId="0" fontId="4" fillId="0" borderId="28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40" xfId="0" applyFont="1" applyBorder="1" applyAlignment="1" applyProtection="1">
      <alignment horizontal="center"/>
      <protection locked="0"/>
    </xf>
    <xf numFmtId="0" fontId="4" fillId="39" borderId="40" xfId="0" applyFont="1" applyFill="1" applyBorder="1" applyAlignment="1" applyProtection="1">
      <alignment horizontal="center"/>
      <protection locked="0"/>
    </xf>
    <xf numFmtId="0" fontId="111" fillId="39" borderId="40" xfId="0" applyFont="1" applyFill="1" applyBorder="1" applyAlignment="1" applyProtection="1">
      <alignment horizontal="center"/>
      <protection locked="0"/>
    </xf>
    <xf numFmtId="0" fontId="4" fillId="5" borderId="40" xfId="0" applyFont="1" applyFill="1" applyBorder="1" applyAlignment="1" applyProtection="1">
      <alignment horizontal="center"/>
      <protection locked="0"/>
    </xf>
    <xf numFmtId="0" fontId="4" fillId="0" borderId="69" xfId="0" applyFont="1" applyBorder="1" applyAlignment="1" applyProtection="1">
      <alignment horizontal="center"/>
      <protection locked="0"/>
    </xf>
    <xf numFmtId="0" fontId="8" fillId="5" borderId="40" xfId="0" applyFont="1" applyFill="1" applyBorder="1" applyAlignment="1" applyProtection="1">
      <alignment horizontal="center"/>
      <protection locked="0"/>
    </xf>
    <xf numFmtId="0" fontId="8" fillId="0" borderId="69" xfId="0" applyFont="1" applyBorder="1" applyAlignment="1" applyProtection="1">
      <alignment horizontal="center"/>
      <protection locked="0"/>
    </xf>
    <xf numFmtId="0" fontId="8" fillId="12" borderId="173" xfId="0" applyFont="1" applyFill="1" applyBorder="1" applyAlignment="1" applyProtection="1">
      <alignment horizontal="center"/>
      <protection locked="0"/>
    </xf>
    <xf numFmtId="0" fontId="8" fillId="12" borderId="147" xfId="0" applyFont="1" applyFill="1" applyBorder="1" applyAlignment="1" applyProtection="1">
      <alignment horizontal="center"/>
      <protection locked="0"/>
    </xf>
    <xf numFmtId="0" fontId="11" fillId="0" borderId="147" xfId="0" applyFont="1" applyBorder="1" applyAlignment="1" applyProtection="1">
      <alignment horizontal="center"/>
      <protection locked="0"/>
    </xf>
    <xf numFmtId="0" fontId="11" fillId="5" borderId="200" xfId="0" applyFont="1" applyFill="1" applyBorder="1" applyAlignment="1" applyProtection="1">
      <alignment horizontal="center"/>
      <protection locked="0"/>
    </xf>
    <xf numFmtId="0" fontId="11" fillId="5" borderId="41" xfId="0" applyFont="1" applyFill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4" fillId="12" borderId="175" xfId="0" applyFont="1" applyFill="1" applyBorder="1" applyAlignment="1" applyProtection="1">
      <alignment horizontal="center"/>
      <protection locked="0"/>
    </xf>
    <xf numFmtId="0" fontId="4" fillId="0" borderId="174" xfId="0" applyFont="1" applyBorder="1" applyAlignment="1" applyProtection="1">
      <alignment horizontal="center"/>
      <protection locked="0"/>
    </xf>
    <xf numFmtId="0" fontId="8" fillId="0" borderId="174" xfId="0" applyFont="1" applyBorder="1" applyAlignment="1" applyProtection="1">
      <alignment horizontal="center"/>
      <protection locked="0"/>
    </xf>
    <xf numFmtId="0" fontId="4" fillId="12" borderId="174" xfId="0" applyFont="1" applyFill="1" applyBorder="1" applyAlignment="1" applyProtection="1">
      <alignment horizontal="center"/>
      <protection locked="0"/>
    </xf>
    <xf numFmtId="0" fontId="110" fillId="0" borderId="174" xfId="0" applyFont="1" applyBorder="1" applyAlignment="1" applyProtection="1">
      <alignment horizontal="center"/>
      <protection locked="0"/>
    </xf>
    <xf numFmtId="0" fontId="4" fillId="5" borderId="201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78" xfId="0" applyFont="1" applyBorder="1" applyAlignment="1" applyProtection="1">
      <alignment horizontal="center"/>
      <protection locked="0"/>
    </xf>
    <xf numFmtId="0" fontId="110" fillId="5" borderId="78" xfId="0" applyFont="1" applyFill="1" applyBorder="1" applyAlignment="1" applyProtection="1">
      <alignment horizontal="center"/>
      <protection locked="0"/>
    </xf>
    <xf numFmtId="0" fontId="4" fillId="0" borderId="70" xfId="0" applyFont="1" applyBorder="1" applyAlignment="1" applyProtection="1">
      <alignment horizontal="center"/>
      <protection locked="0"/>
    </xf>
    <xf numFmtId="0" fontId="7" fillId="5" borderId="78" xfId="0" applyFont="1" applyFill="1" applyBorder="1" applyAlignment="1" applyProtection="1">
      <alignment horizontal="center"/>
      <protection locked="0"/>
    </xf>
    <xf numFmtId="2" fontId="5" fillId="0" borderId="44" xfId="0" applyNumberFormat="1" applyFont="1" applyBorder="1" applyAlignment="1">
      <alignment horizontal="center" vertical="center"/>
    </xf>
    <xf numFmtId="0" fontId="2" fillId="0" borderId="50" xfId="0" applyFont="1" applyBorder="1" applyAlignment="1">
      <alignment horizontal="center"/>
    </xf>
    <xf numFmtId="0" fontId="8" fillId="12" borderId="172" xfId="0" applyFont="1" applyFill="1" applyBorder="1" applyAlignment="1" applyProtection="1">
      <alignment horizontal="center"/>
      <protection locked="0"/>
    </xf>
    <xf numFmtId="0" fontId="8" fillId="0" borderId="171" xfId="0" applyFont="1" applyBorder="1" applyAlignment="1" applyProtection="1">
      <alignment horizontal="center"/>
      <protection locked="0"/>
    </xf>
    <xf numFmtId="0" fontId="8" fillId="12" borderId="171" xfId="0" applyFont="1" applyFill="1" applyBorder="1" applyAlignment="1" applyProtection="1">
      <alignment horizontal="center"/>
      <protection locked="0"/>
    </xf>
    <xf numFmtId="0" fontId="11" fillId="0" borderId="171" xfId="0" applyFont="1" applyBorder="1" applyAlignment="1" applyProtection="1">
      <alignment horizontal="center"/>
      <protection locked="0"/>
    </xf>
    <xf numFmtId="0" fontId="11" fillId="5" borderId="202" xfId="0" applyFont="1" applyFill="1" applyBorder="1" applyAlignment="1" applyProtection="1">
      <alignment horizontal="center"/>
      <protection locked="0"/>
    </xf>
    <xf numFmtId="0" fontId="11" fillId="0" borderId="52" xfId="0" applyFont="1" applyBorder="1" applyAlignment="1" applyProtection="1">
      <alignment horizontal="center"/>
      <protection locked="0"/>
    </xf>
    <xf numFmtId="0" fontId="11" fillId="5" borderId="52" xfId="0" applyFont="1" applyFill="1" applyBorder="1" applyAlignment="1" applyProtection="1">
      <alignment horizontal="center"/>
      <protection locked="0"/>
    </xf>
    <xf numFmtId="0" fontId="110" fillId="0" borderId="141" xfId="0" applyFont="1" applyBorder="1" applyAlignment="1" applyProtection="1">
      <alignment horizontal="center"/>
      <protection locked="0"/>
    </xf>
    <xf numFmtId="0" fontId="4" fillId="5" borderId="78" xfId="0" applyFont="1" applyFill="1" applyBorder="1" applyAlignment="1" applyProtection="1">
      <alignment horizontal="center"/>
      <protection locked="0"/>
    </xf>
    <xf numFmtId="0" fontId="110" fillId="0" borderId="78" xfId="0" applyFont="1" applyBorder="1" applyAlignment="1" applyProtection="1">
      <alignment horizontal="center"/>
      <protection locked="0"/>
    </xf>
    <xf numFmtId="0" fontId="110" fillId="39" borderId="78" xfId="0" applyFont="1" applyFill="1" applyBorder="1" applyAlignment="1" applyProtection="1">
      <alignment horizontal="center"/>
      <protection locked="0"/>
    </xf>
    <xf numFmtId="0" fontId="2" fillId="0" borderId="37" xfId="0" applyFont="1" applyBorder="1" applyAlignment="1">
      <alignment horizontal="center"/>
    </xf>
    <xf numFmtId="0" fontId="11" fillId="0" borderId="50" xfId="0" applyFont="1" applyBorder="1" applyAlignment="1" applyProtection="1">
      <alignment horizontal="center"/>
      <protection locked="0"/>
    </xf>
    <xf numFmtId="0" fontId="4" fillId="0" borderId="42" xfId="0" applyFont="1" applyBorder="1" applyAlignment="1" applyProtection="1">
      <alignment horizontal="center"/>
      <protection locked="0"/>
    </xf>
    <xf numFmtId="0" fontId="110" fillId="5" borderId="65" xfId="0" applyFont="1" applyFill="1" applyBorder="1" applyAlignment="1" applyProtection="1">
      <alignment horizontal="center"/>
      <protection locked="0"/>
    </xf>
    <xf numFmtId="0" fontId="8" fillId="0" borderId="65" xfId="0" applyFont="1" applyBorder="1" applyAlignment="1" applyProtection="1">
      <alignment horizontal="center"/>
      <protection locked="0"/>
    </xf>
    <xf numFmtId="0" fontId="7" fillId="5" borderId="40" xfId="0" applyFont="1" applyFill="1" applyBorder="1" applyAlignment="1" applyProtection="1">
      <alignment horizontal="center"/>
      <protection locked="0"/>
    </xf>
    <xf numFmtId="0" fontId="7" fillId="0" borderId="174" xfId="0" applyFont="1" applyBorder="1" applyAlignment="1" applyProtection="1">
      <alignment horizontal="center"/>
      <protection locked="0"/>
    </xf>
    <xf numFmtId="0" fontId="5" fillId="41" borderId="6" xfId="0" applyFont="1" applyFill="1" applyBorder="1" applyAlignment="1" applyProtection="1">
      <alignment horizontal="center"/>
      <protection locked="0"/>
    </xf>
    <xf numFmtId="0" fontId="4" fillId="0" borderId="61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5" fillId="41" borderId="78" xfId="0" applyFont="1" applyFill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/>
      <protection locked="0"/>
    </xf>
    <xf numFmtId="0" fontId="7" fillId="0" borderId="141" xfId="0" applyFont="1" applyBorder="1" applyAlignment="1" applyProtection="1">
      <alignment horizontal="center"/>
      <protection locked="0"/>
    </xf>
    <xf numFmtId="0" fontId="7" fillId="0" borderId="42" xfId="0" applyFont="1" applyBorder="1" applyAlignment="1">
      <alignment horizontal="center"/>
    </xf>
    <xf numFmtId="0" fontId="11" fillId="0" borderId="64" xfId="0" applyFont="1" applyBorder="1" applyAlignment="1">
      <alignment horizontal="center"/>
    </xf>
    <xf numFmtId="0" fontId="116" fillId="12" borderId="141" xfId="0" applyFont="1" applyFill="1" applyBorder="1" applyAlignment="1" applyProtection="1">
      <alignment horizontal="center"/>
      <protection locked="0"/>
    </xf>
    <xf numFmtId="0" fontId="5" fillId="0" borderId="187" xfId="0" applyFont="1" applyBorder="1" applyAlignment="1" applyProtection="1">
      <alignment horizontal="center"/>
      <protection locked="0"/>
    </xf>
    <xf numFmtId="0" fontId="0" fillId="39" borderId="174" xfId="0" applyFont="1" applyFill="1" applyBorder="1" applyAlignment="1" applyProtection="1">
      <alignment horizontal="center"/>
      <protection locked="0"/>
    </xf>
    <xf numFmtId="0" fontId="0" fillId="12" borderId="174" xfId="0" applyFont="1" applyFill="1" applyBorder="1" applyAlignment="1" applyProtection="1">
      <alignment horizontal="center"/>
      <protection locked="0"/>
    </xf>
    <xf numFmtId="0" fontId="0" fillId="0" borderId="174" xfId="0" applyFont="1" applyBorder="1" applyAlignment="1" applyProtection="1">
      <alignment horizontal="center"/>
      <protection locked="0"/>
    </xf>
    <xf numFmtId="0" fontId="0" fillId="0" borderId="203" xfId="0" applyFont="1" applyBorder="1" applyAlignment="1" applyProtection="1">
      <alignment horizontal="center"/>
      <protection locked="0"/>
    </xf>
    <xf numFmtId="0" fontId="0" fillId="5" borderId="174" xfId="0" applyFont="1" applyFill="1" applyBorder="1" applyAlignment="1" applyProtection="1">
      <alignment horizontal="center"/>
      <protection locked="0"/>
    </xf>
    <xf numFmtId="0" fontId="0" fillId="5" borderId="204" xfId="0" applyFont="1" applyFill="1" applyBorder="1" applyAlignment="1" applyProtection="1">
      <alignment horizontal="center"/>
      <protection locked="0"/>
    </xf>
    <xf numFmtId="0" fontId="4" fillId="12" borderId="164" xfId="0" applyFont="1" applyFill="1" applyBorder="1" applyAlignment="1">
      <alignment horizontal="center"/>
    </xf>
    <xf numFmtId="0" fontId="4" fillId="12" borderId="156" xfId="0" applyFont="1" applyFill="1" applyBorder="1" applyAlignment="1">
      <alignment horizontal="center"/>
    </xf>
    <xf numFmtId="0" fontId="4" fillId="5" borderId="156" xfId="0" applyFont="1" applyFill="1" applyBorder="1" applyAlignment="1">
      <alignment horizontal="center"/>
    </xf>
    <xf numFmtId="0" fontId="8" fillId="12" borderId="166" xfId="0" applyFont="1" applyFill="1" applyBorder="1" applyAlignment="1">
      <alignment horizontal="center"/>
    </xf>
    <xf numFmtId="0" fontId="11" fillId="12" borderId="168" xfId="0" applyFont="1" applyFill="1" applyBorder="1" applyAlignment="1">
      <alignment horizontal="center"/>
    </xf>
    <xf numFmtId="0" fontId="11" fillId="12" borderId="161" xfId="0" applyFont="1" applyFill="1" applyBorder="1" applyAlignment="1">
      <alignment horizontal="center"/>
    </xf>
    <xf numFmtId="0" fontId="11" fillId="5" borderId="161" xfId="0" applyFont="1" applyFill="1" applyBorder="1" applyAlignment="1">
      <alignment horizontal="center"/>
    </xf>
    <xf numFmtId="0" fontId="111" fillId="0" borderId="156" xfId="0" applyFont="1" applyBorder="1" applyAlignment="1">
      <alignment horizontal="center"/>
    </xf>
    <xf numFmtId="0" fontId="7" fillId="0" borderId="156" xfId="0" applyFont="1" applyBorder="1" applyAlignment="1">
      <alignment horizontal="center"/>
    </xf>
    <xf numFmtId="0" fontId="7" fillId="5" borderId="156" xfId="0" applyFont="1" applyFill="1" applyBorder="1" applyAlignment="1">
      <alignment horizontal="center"/>
    </xf>
    <xf numFmtId="0" fontId="126" fillId="0" borderId="156" xfId="0" applyFont="1" applyBorder="1" applyAlignment="1">
      <alignment horizontal="center"/>
    </xf>
    <xf numFmtId="0" fontId="126" fillId="0" borderId="165" xfId="0" applyFont="1" applyBorder="1" applyAlignment="1">
      <alignment horizontal="center"/>
    </xf>
    <xf numFmtId="0" fontId="4" fillId="45" borderId="144" xfId="0" applyFont="1" applyFill="1" applyBorder="1" applyAlignment="1">
      <alignment horizontal="center" wrapText="1"/>
    </xf>
    <xf numFmtId="0" fontId="111" fillId="0" borderId="144" xfId="0" applyFont="1" applyBorder="1" applyAlignment="1">
      <alignment horizontal="center" vertical="center"/>
    </xf>
    <xf numFmtId="0" fontId="7" fillId="0" borderId="165" xfId="0" applyFont="1" applyBorder="1" applyAlignment="1">
      <alignment horizontal="center"/>
    </xf>
    <xf numFmtId="0" fontId="4" fillId="12" borderId="166" xfId="0" applyFont="1" applyFill="1" applyBorder="1" applyAlignment="1">
      <alignment horizontal="center"/>
    </xf>
    <xf numFmtId="0" fontId="7" fillId="12" borderId="168" xfId="0" applyFont="1" applyFill="1" applyBorder="1" applyAlignment="1">
      <alignment horizontal="center"/>
    </xf>
    <xf numFmtId="0" fontId="7" fillId="0" borderId="161" xfId="0" applyFont="1" applyBorder="1" applyAlignment="1">
      <alignment horizontal="center"/>
    </xf>
    <xf numFmtId="0" fontId="4" fillId="0" borderId="161" xfId="0" applyFont="1" applyBorder="1" applyAlignment="1">
      <alignment horizontal="center"/>
    </xf>
    <xf numFmtId="0" fontId="7" fillId="5" borderId="161" xfId="0" applyFont="1" applyFill="1" applyBorder="1" applyAlignment="1">
      <alignment horizontal="center"/>
    </xf>
    <xf numFmtId="0" fontId="7" fillId="0" borderId="169" xfId="0" applyFont="1" applyBorder="1" applyAlignment="1">
      <alignment horizontal="center"/>
    </xf>
    <xf numFmtId="0" fontId="0" fillId="5" borderId="144" xfId="0" applyFill="1" applyBorder="1"/>
    <xf numFmtId="0" fontId="7" fillId="12" borderId="161" xfId="0" applyFont="1" applyFill="1" applyBorder="1" applyAlignment="1">
      <alignment horizontal="center"/>
    </xf>
    <xf numFmtId="0" fontId="116" fillId="5" borderId="3" xfId="0" applyFont="1" applyFill="1" applyBorder="1" applyAlignment="1">
      <alignment horizontal="center"/>
    </xf>
    <xf numFmtId="0" fontId="116" fillId="0" borderId="3" xfId="0" applyFont="1" applyBorder="1" applyAlignment="1">
      <alignment horizontal="center"/>
    </xf>
    <xf numFmtId="0" fontId="7" fillId="0" borderId="168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4" fillId="0" borderId="168" xfId="0" applyFont="1" applyBorder="1" applyAlignment="1">
      <alignment horizontal="center"/>
    </xf>
    <xf numFmtId="0" fontId="4" fillId="5" borderId="161" xfId="0" applyFont="1" applyFill="1" applyBorder="1" applyAlignment="1">
      <alignment horizontal="center"/>
    </xf>
    <xf numFmtId="0" fontId="4" fillId="0" borderId="169" xfId="0" applyFont="1" applyBorder="1" applyAlignment="1">
      <alignment horizontal="center"/>
    </xf>
    <xf numFmtId="0" fontId="0" fillId="46" borderId="0" xfId="0" applyFill="1"/>
    <xf numFmtId="166" fontId="0" fillId="46" borderId="0" xfId="0" applyNumberFormat="1" applyFill="1" applyBorder="1" applyAlignment="1">
      <alignment horizontal="center"/>
    </xf>
    <xf numFmtId="0" fontId="0" fillId="46" borderId="3" xfId="0" applyFont="1" applyFill="1" applyBorder="1" applyAlignment="1">
      <alignment horizontal="center"/>
    </xf>
    <xf numFmtId="0" fontId="4" fillId="0" borderId="156" xfId="0" applyFont="1" applyBorder="1" applyAlignment="1">
      <alignment horizontal="center" vertical="center" wrapText="1"/>
    </xf>
    <xf numFmtId="0" fontId="4" fillId="0" borderId="156" xfId="0" applyFont="1" applyBorder="1" applyAlignment="1">
      <alignment horizontal="center" vertical="top" wrapText="1"/>
    </xf>
    <xf numFmtId="0" fontId="4" fillId="0" borderId="196" xfId="0" applyFont="1" applyBorder="1" applyAlignment="1">
      <alignment horizontal="center" vertical="center" wrapText="1"/>
    </xf>
    <xf numFmtId="0" fontId="4" fillId="0" borderId="196" xfId="0" applyFont="1" applyBorder="1" applyAlignment="1">
      <alignment horizontal="center" vertical="center"/>
    </xf>
    <xf numFmtId="0" fontId="4" fillId="0" borderId="156" xfId="0" applyFont="1" applyBorder="1" applyAlignment="1">
      <alignment horizontal="center" wrapText="1"/>
    </xf>
    <xf numFmtId="0" fontId="110" fillId="37" borderId="144" xfId="0" applyFont="1" applyFill="1" applyBorder="1" applyAlignment="1">
      <alignment horizontal="center" vertical="center" wrapText="1"/>
    </xf>
    <xf numFmtId="0" fontId="8" fillId="46" borderId="196" xfId="0" applyFont="1" applyFill="1" applyBorder="1" applyAlignment="1">
      <alignment horizontal="center" vertical="center" wrapText="1"/>
    </xf>
    <xf numFmtId="0" fontId="4" fillId="0" borderId="166" xfId="0" applyFont="1" applyBorder="1" applyAlignment="1">
      <alignment horizontal="center" vertical="center"/>
    </xf>
    <xf numFmtId="0" fontId="4" fillId="0" borderId="196" xfId="0" applyFont="1" applyBorder="1" applyAlignment="1">
      <alignment horizontal="center"/>
    </xf>
    <xf numFmtId="0" fontId="4" fillId="0" borderId="164" xfId="0" applyFont="1" applyBorder="1" applyAlignment="1">
      <alignment horizontal="center" vertical="center"/>
    </xf>
    <xf numFmtId="0" fontId="4" fillId="0" borderId="164" xfId="0" applyFont="1" applyBorder="1" applyAlignment="1">
      <alignment horizontal="center" vertical="center" wrapText="1"/>
    </xf>
    <xf numFmtId="0" fontId="110" fillId="37" borderId="205" xfId="0" applyFont="1" applyFill="1" applyBorder="1" applyAlignment="1">
      <alignment horizontal="center" vertical="center" wrapText="1"/>
    </xf>
    <xf numFmtId="0" fontId="8" fillId="46" borderId="164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4" fillId="0" borderId="161" xfId="0" applyFont="1" applyBorder="1" applyAlignment="1">
      <alignment wrapText="1"/>
    </xf>
    <xf numFmtId="0" fontId="111" fillId="37" borderId="15" xfId="0" applyFont="1" applyFill="1" applyBorder="1" applyAlignment="1">
      <alignment horizontal="left" vertical="center" wrapText="1"/>
    </xf>
    <xf numFmtId="0" fontId="11" fillId="46" borderId="161" xfId="0" applyFont="1" applyFill="1" applyBorder="1" applyAlignment="1">
      <alignment horizontal="center"/>
    </xf>
    <xf numFmtId="0" fontId="110" fillId="0" borderId="144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/>
    </xf>
    <xf numFmtId="0" fontId="8" fillId="0" borderId="164" xfId="0" applyFont="1" applyBorder="1" applyAlignment="1">
      <alignment horizontal="center" vertical="center"/>
    </xf>
    <xf numFmtId="0" fontId="4" fillId="46" borderId="156" xfId="0" applyFont="1" applyFill="1" applyBorder="1" applyAlignment="1">
      <alignment horizontal="center"/>
    </xf>
    <xf numFmtId="0" fontId="8" fillId="46" borderId="144" xfId="0" applyFont="1" applyFill="1" applyBorder="1" applyAlignment="1">
      <alignment horizontal="center"/>
    </xf>
    <xf numFmtId="0" fontId="0" fillId="45" borderId="0" xfId="0" applyFill="1"/>
    <xf numFmtId="0" fontId="0" fillId="12" borderId="0" xfId="0" applyFill="1" applyAlignment="1">
      <alignment horizontal="center"/>
    </xf>
    <xf numFmtId="0" fontId="32" fillId="0" borderId="161" xfId="0" applyFont="1" applyBorder="1" applyAlignment="1" applyProtection="1">
      <alignment horizontal="center"/>
      <protection locked="0"/>
    </xf>
    <xf numFmtId="0" fontId="32" fillId="5" borderId="161" xfId="0" applyFont="1" applyFill="1" applyBorder="1" applyAlignment="1" applyProtection="1">
      <alignment horizontal="center"/>
      <protection locked="0"/>
    </xf>
    <xf numFmtId="0" fontId="32" fillId="12" borderId="161" xfId="0" applyFont="1" applyFill="1" applyBorder="1" applyAlignment="1" applyProtection="1">
      <alignment horizontal="center"/>
      <protection locked="0"/>
    </xf>
    <xf numFmtId="0" fontId="32" fillId="0" borderId="161" xfId="0" applyFont="1" applyBorder="1" applyAlignment="1" applyProtection="1">
      <alignment horizontal="center"/>
    </xf>
    <xf numFmtId="0" fontId="32" fillId="0" borderId="164" xfId="0" applyFont="1" applyBorder="1" applyAlignment="1" applyProtection="1">
      <alignment horizontal="center"/>
      <protection locked="0"/>
    </xf>
    <xf numFmtId="0" fontId="32" fillId="12" borderId="156" xfId="0" applyFont="1" applyFill="1" applyBorder="1" applyAlignment="1" applyProtection="1">
      <alignment horizontal="center"/>
      <protection locked="0"/>
    </xf>
    <xf numFmtId="0" fontId="32" fillId="0" borderId="156" xfId="0" applyFont="1" applyBorder="1" applyAlignment="1" applyProtection="1">
      <alignment horizontal="center"/>
    </xf>
    <xf numFmtId="0" fontId="32" fillId="0" borderId="165" xfId="0" applyFont="1" applyBorder="1" applyAlignment="1" applyProtection="1">
      <alignment horizontal="center"/>
    </xf>
    <xf numFmtId="0" fontId="103" fillId="0" borderId="166" xfId="0" applyFont="1" applyBorder="1" applyAlignment="1" applyProtection="1">
      <alignment horizontal="center"/>
      <protection locked="0"/>
    </xf>
    <xf numFmtId="0" fontId="117" fillId="39" borderId="144" xfId="0" applyFont="1" applyFill="1" applyBorder="1" applyAlignment="1" applyProtection="1">
      <alignment horizontal="center"/>
      <protection locked="0"/>
    </xf>
    <xf numFmtId="0" fontId="103" fillId="47" borderId="144" xfId="0" applyFont="1" applyFill="1" applyBorder="1" applyAlignment="1" applyProtection="1">
      <alignment horizontal="center"/>
      <protection locked="0"/>
    </xf>
    <xf numFmtId="0" fontId="118" fillId="0" borderId="144" xfId="0" applyFont="1" applyBorder="1" applyAlignment="1" applyProtection="1">
      <alignment horizontal="center"/>
      <protection locked="0"/>
    </xf>
    <xf numFmtId="0" fontId="103" fillId="0" borderId="144" xfId="0" applyFont="1" applyBorder="1" applyAlignment="1" applyProtection="1">
      <alignment horizontal="center"/>
    </xf>
    <xf numFmtId="0" fontId="103" fillId="0" borderId="167" xfId="0" applyFont="1" applyBorder="1" applyAlignment="1" applyProtection="1">
      <alignment horizontal="center"/>
    </xf>
    <xf numFmtId="0" fontId="117" fillId="0" borderId="166" xfId="0" applyFont="1" applyBorder="1" applyAlignment="1" applyProtection="1">
      <alignment horizontal="center"/>
      <protection locked="0"/>
    </xf>
    <xf numFmtId="0" fontId="103" fillId="48" borderId="144" xfId="0" applyFont="1" applyFill="1" applyBorder="1" applyAlignment="1" applyProtection="1">
      <alignment horizontal="center"/>
      <protection locked="0"/>
    </xf>
    <xf numFmtId="0" fontId="117" fillId="0" borderId="144" xfId="0" applyFont="1" applyBorder="1" applyAlignment="1" applyProtection="1">
      <alignment horizontal="center"/>
    </xf>
    <xf numFmtId="0" fontId="117" fillId="0" borderId="167" xfId="0" applyFont="1" applyBorder="1" applyAlignment="1" applyProtection="1">
      <alignment horizontal="center"/>
    </xf>
    <xf numFmtId="0" fontId="32" fillId="0" borderId="166" xfId="0" applyFont="1" applyBorder="1" applyAlignment="1" applyProtection="1">
      <alignment horizontal="center"/>
      <protection locked="0"/>
    </xf>
    <xf numFmtId="0" fontId="32" fillId="12" borderId="144" xfId="0" applyFont="1" applyFill="1" applyBorder="1" applyAlignment="1" applyProtection="1">
      <alignment horizontal="center"/>
      <protection locked="0"/>
    </xf>
    <xf numFmtId="0" fontId="32" fillId="0" borderId="144" xfId="0" applyFont="1" applyBorder="1" applyAlignment="1" applyProtection="1">
      <alignment horizontal="center"/>
    </xf>
    <xf numFmtId="0" fontId="32" fillId="0" borderId="167" xfId="0" applyFont="1" applyBorder="1" applyAlignment="1" applyProtection="1">
      <alignment horizontal="center"/>
    </xf>
    <xf numFmtId="0" fontId="3" fillId="3" borderId="144" xfId="0" applyFont="1" applyFill="1" applyBorder="1" applyAlignment="1" applyProtection="1">
      <alignment horizontal="center"/>
      <protection locked="0"/>
    </xf>
    <xf numFmtId="0" fontId="3" fillId="0" borderId="166" xfId="0" applyFont="1" applyBorder="1" applyAlignment="1" applyProtection="1">
      <alignment horizontal="center"/>
      <protection locked="0"/>
    </xf>
    <xf numFmtId="0" fontId="3" fillId="0" borderId="144" xfId="0" applyFont="1" applyBorder="1" applyAlignment="1" applyProtection="1">
      <alignment horizontal="center"/>
    </xf>
    <xf numFmtId="0" fontId="3" fillId="0" borderId="167" xfId="0" applyFont="1" applyBorder="1" applyAlignment="1" applyProtection="1">
      <alignment horizontal="center"/>
    </xf>
    <xf numFmtId="0" fontId="117" fillId="0" borderId="168" xfId="0" applyFont="1" applyBorder="1" applyAlignment="1" applyProtection="1">
      <alignment horizontal="center"/>
      <protection locked="0"/>
    </xf>
    <xf numFmtId="0" fontId="117" fillId="0" borderId="161" xfId="0" applyFont="1" applyBorder="1" applyAlignment="1" applyProtection="1">
      <alignment horizontal="center"/>
    </xf>
    <xf numFmtId="0" fontId="117" fillId="0" borderId="169" xfId="0" applyFont="1" applyBorder="1" applyAlignment="1" applyProtection="1">
      <alignment horizontal="center"/>
    </xf>
    <xf numFmtId="0" fontId="3" fillId="49" borderId="144" xfId="0" applyFont="1" applyFill="1" applyBorder="1" applyAlignment="1" applyProtection="1">
      <alignment horizontal="center"/>
      <protection locked="0"/>
    </xf>
    <xf numFmtId="0" fontId="21" fillId="0" borderId="141" xfId="1" applyFont="1" applyBorder="1" applyAlignment="1">
      <alignment horizontal="center"/>
    </xf>
    <xf numFmtId="0" fontId="6" fillId="3" borderId="144" xfId="1" applyFont="1" applyFill="1" applyBorder="1" applyAlignment="1">
      <alignment horizontal="center"/>
    </xf>
    <xf numFmtId="0" fontId="0" fillId="0" borderId="142" xfId="1" applyFont="1" applyBorder="1" applyAlignment="1">
      <alignment horizontal="center"/>
    </xf>
    <xf numFmtId="0" fontId="0" fillId="0" borderId="158" xfId="1" applyFont="1" applyBorder="1" applyAlignment="1">
      <alignment horizontal="center"/>
    </xf>
    <xf numFmtId="0" fontId="0" fillId="0" borderId="145" xfId="1" applyFont="1" applyBorder="1" applyAlignment="1">
      <alignment horizontal="center"/>
    </xf>
    <xf numFmtId="0" fontId="0" fillId="0" borderId="148" xfId="1" applyFont="1" applyBorder="1" applyAlignment="1">
      <alignment horizontal="center"/>
    </xf>
    <xf numFmtId="0" fontId="110" fillId="5" borderId="141" xfId="1" applyFont="1" applyFill="1" applyBorder="1" applyAlignment="1">
      <alignment horizontal="center"/>
    </xf>
    <xf numFmtId="0" fontId="4" fillId="0" borderId="141" xfId="1" applyFont="1" applyBorder="1" applyAlignment="1">
      <alignment horizontal="center"/>
    </xf>
    <xf numFmtId="0" fontId="110" fillId="5" borderId="144" xfId="1" applyFont="1" applyFill="1" applyBorder="1" applyAlignment="1">
      <alignment horizontal="center"/>
    </xf>
    <xf numFmtId="0" fontId="0" fillId="0" borderId="178" xfId="1" applyFont="1" applyBorder="1" applyAlignment="1">
      <alignment horizontal="center"/>
    </xf>
    <xf numFmtId="168" fontId="4" fillId="0" borderId="156" xfId="1" applyNumberFormat="1" applyFont="1" applyBorder="1" applyAlignment="1">
      <alignment horizontal="center"/>
    </xf>
    <xf numFmtId="168" fontId="4" fillId="0" borderId="197" xfId="1" applyNumberFormat="1" applyFont="1" applyBorder="1" applyAlignment="1">
      <alignment horizontal="center"/>
    </xf>
    <xf numFmtId="168" fontId="4" fillId="5" borderId="141" xfId="1" applyNumberFormat="1" applyFont="1" applyFill="1" applyBorder="1" applyAlignment="1">
      <alignment horizontal="center"/>
    </xf>
    <xf numFmtId="168" fontId="4" fillId="0" borderId="141" xfId="1" applyNumberFormat="1" applyFont="1" applyBorder="1" applyAlignment="1">
      <alignment horizontal="center"/>
    </xf>
    <xf numFmtId="168" fontId="4" fillId="5" borderId="156" xfId="1" applyNumberFormat="1" applyFont="1" applyFill="1" applyBorder="1" applyAlignment="1">
      <alignment horizontal="center"/>
    </xf>
    <xf numFmtId="168" fontId="7" fillId="0" borderId="156" xfId="1" applyNumberFormat="1" applyFont="1" applyBorder="1" applyAlignment="1">
      <alignment horizontal="center"/>
    </xf>
    <xf numFmtId="168" fontId="4" fillId="0" borderId="144" xfId="1" applyNumberFormat="1" applyFont="1" applyBorder="1" applyAlignment="1">
      <alignment horizontal="center"/>
    </xf>
    <xf numFmtId="168" fontId="4" fillId="0" borderId="184" xfId="1" applyNumberFormat="1" applyFont="1" applyBorder="1" applyAlignment="1">
      <alignment horizontal="center"/>
    </xf>
    <xf numFmtId="168" fontId="4" fillId="5" borderId="144" xfId="1" applyNumberFormat="1" applyFont="1" applyFill="1" applyBorder="1" applyAlignment="1">
      <alignment horizontal="center"/>
    </xf>
    <xf numFmtId="168" fontId="4" fillId="0" borderId="147" xfId="1" applyNumberFormat="1" applyFont="1" applyBorder="1" applyAlignment="1">
      <alignment horizontal="center"/>
    </xf>
    <xf numFmtId="168" fontId="4" fillId="0" borderId="189" xfId="1" applyNumberFormat="1" applyFont="1" applyBorder="1" applyAlignment="1">
      <alignment horizontal="center"/>
    </xf>
    <xf numFmtId="168" fontId="4" fillId="5" borderId="147" xfId="1" applyNumberFormat="1" applyFont="1" applyFill="1" applyBorder="1" applyAlignment="1">
      <alignment horizontal="center"/>
    </xf>
    <xf numFmtId="168" fontId="7" fillId="0" borderId="147" xfId="1" applyNumberFormat="1" applyFont="1" applyBorder="1" applyAlignment="1">
      <alignment horizontal="center"/>
    </xf>
    <xf numFmtId="0" fontId="0" fillId="0" borderId="140" xfId="0" applyFont="1" applyBorder="1" applyAlignment="1" applyProtection="1">
      <alignment horizontal="center"/>
      <protection locked="0"/>
    </xf>
    <xf numFmtId="0" fontId="116" fillId="0" borderId="141" xfId="0" applyFont="1" applyBorder="1" applyAlignment="1" applyProtection="1">
      <alignment horizontal="center"/>
      <protection locked="0"/>
    </xf>
    <xf numFmtId="0" fontId="5" fillId="0" borderId="142" xfId="0" applyFont="1" applyBorder="1" applyAlignment="1">
      <alignment horizontal="center"/>
    </xf>
    <xf numFmtId="0" fontId="6" fillId="0" borderId="145" xfId="0" applyFont="1" applyBorder="1" applyAlignment="1">
      <alignment horizontal="center"/>
    </xf>
    <xf numFmtId="0" fontId="120" fillId="0" borderId="156" xfId="0" applyFont="1" applyBorder="1" applyAlignment="1" applyProtection="1">
      <alignment horizontal="center"/>
      <protection locked="0"/>
    </xf>
    <xf numFmtId="0" fontId="21" fillId="0" borderId="146" xfId="0" applyFont="1" applyBorder="1" applyAlignment="1" applyProtection="1">
      <alignment horizontal="center"/>
      <protection locked="0"/>
    </xf>
    <xf numFmtId="0" fontId="6" fillId="0" borderId="147" xfId="0" applyFont="1" applyBorder="1" applyAlignment="1">
      <alignment horizontal="center"/>
    </xf>
    <xf numFmtId="0" fontId="6" fillId="0" borderId="148" xfId="0" applyFont="1" applyBorder="1" applyAlignment="1">
      <alignment horizontal="center"/>
    </xf>
    <xf numFmtId="0" fontId="21" fillId="39" borderId="144" xfId="0" applyFont="1" applyFill="1" applyBorder="1" applyAlignment="1" applyProtection="1">
      <alignment horizontal="center"/>
      <protection locked="0"/>
    </xf>
    <xf numFmtId="0" fontId="21" fillId="47" borderId="144" xfId="0" applyFont="1" applyFill="1" applyBorder="1" applyAlignment="1" applyProtection="1">
      <alignment horizontal="center"/>
      <protection locked="0"/>
    </xf>
    <xf numFmtId="0" fontId="5" fillId="47" borderId="144" xfId="0" applyFont="1" applyFill="1" applyBorder="1" applyAlignment="1" applyProtection="1">
      <alignment horizontal="center"/>
      <protection locked="0"/>
    </xf>
    <xf numFmtId="0" fontId="6" fillId="0" borderId="144" xfId="0" applyFont="1" applyBorder="1" applyAlignment="1" applyProtection="1">
      <alignment horizontal="center"/>
      <protection locked="0"/>
    </xf>
    <xf numFmtId="0" fontId="21" fillId="0" borderId="206" xfId="0" applyFont="1" applyBorder="1" applyAlignment="1" applyProtection="1">
      <alignment horizontal="center"/>
      <protection locked="0"/>
    </xf>
    <xf numFmtId="0" fontId="21" fillId="0" borderId="171" xfId="0" applyFont="1" applyBorder="1" applyAlignment="1" applyProtection="1">
      <alignment horizontal="center"/>
      <protection locked="0"/>
    </xf>
    <xf numFmtId="0" fontId="21" fillId="5" borderId="171" xfId="0" applyFont="1" applyFill="1" applyBorder="1" applyAlignment="1" applyProtection="1">
      <alignment horizontal="center"/>
      <protection locked="0"/>
    </xf>
    <xf numFmtId="0" fontId="6" fillId="0" borderId="171" xfId="0" applyFont="1" applyBorder="1" applyAlignment="1">
      <alignment horizontal="center"/>
    </xf>
    <xf numFmtId="0" fontId="6" fillId="0" borderId="207" xfId="0" applyFont="1" applyBorder="1" applyAlignment="1">
      <alignment horizontal="center"/>
    </xf>
    <xf numFmtId="0" fontId="0" fillId="0" borderId="208" xfId="0" applyFont="1" applyBorder="1" applyAlignment="1" applyProtection="1">
      <alignment horizontal="center"/>
      <protection locked="0"/>
    </xf>
    <xf numFmtId="0" fontId="5" fillId="0" borderId="174" xfId="0" applyFont="1" applyBorder="1" applyAlignment="1" applyProtection="1">
      <alignment horizontal="center"/>
      <protection locked="0"/>
    </xf>
    <xf numFmtId="0" fontId="5" fillId="0" borderId="174" xfId="0" applyFont="1" applyBorder="1" applyAlignment="1">
      <alignment horizontal="center"/>
    </xf>
    <xf numFmtId="0" fontId="5" fillId="0" borderId="176" xfId="0" applyFont="1" applyBorder="1" applyAlignment="1">
      <alignment horizontal="center"/>
    </xf>
    <xf numFmtId="0" fontId="0" fillId="49" borderId="144" xfId="0" applyFont="1" applyFill="1" applyBorder="1" applyAlignment="1" applyProtection="1">
      <alignment horizontal="center"/>
      <protection locked="0"/>
    </xf>
    <xf numFmtId="0" fontId="0" fillId="41" borderId="141" xfId="0" applyFont="1" applyFill="1" applyBorder="1" applyAlignment="1" applyProtection="1">
      <alignment horizontal="center"/>
      <protection locked="0"/>
    </xf>
    <xf numFmtId="0" fontId="21" fillId="0" borderId="160" xfId="0" applyFont="1" applyBorder="1" applyAlignment="1" applyProtection="1">
      <alignment horizontal="center"/>
      <protection locked="0"/>
    </xf>
    <xf numFmtId="0" fontId="6" fillId="0" borderId="161" xfId="0" applyFont="1" applyBorder="1" applyAlignment="1">
      <alignment horizontal="center"/>
    </xf>
    <xf numFmtId="0" fontId="6" fillId="0" borderId="163" xfId="0" applyFont="1" applyBorder="1" applyAlignment="1">
      <alignment horizontal="center"/>
    </xf>
    <xf numFmtId="0" fontId="7" fillId="0" borderId="208" xfId="0" applyFont="1" applyBorder="1" applyAlignment="1">
      <alignment horizontal="center"/>
    </xf>
    <xf numFmtId="0" fontId="7" fillId="0" borderId="174" xfId="0" applyFont="1" applyBorder="1" applyAlignment="1">
      <alignment horizontal="center"/>
    </xf>
    <xf numFmtId="0" fontId="11" fillId="0" borderId="176" xfId="0" applyFont="1" applyBorder="1" applyAlignment="1">
      <alignment horizontal="center"/>
    </xf>
    <xf numFmtId="0" fontId="11" fillId="0" borderId="206" xfId="0" applyFont="1" applyBorder="1" applyAlignment="1">
      <alignment horizontal="center"/>
    </xf>
    <xf numFmtId="0" fontId="11" fillId="0" borderId="171" xfId="0" applyFont="1" applyBorder="1" applyAlignment="1">
      <alignment horizontal="center"/>
    </xf>
    <xf numFmtId="0" fontId="11" fillId="0" borderId="207" xfId="0" applyFont="1" applyBorder="1" applyAlignment="1">
      <alignment horizontal="center"/>
    </xf>
    <xf numFmtId="0" fontId="7" fillId="0" borderId="140" xfId="0" applyFont="1" applyBorder="1" applyAlignment="1">
      <alignment horizontal="center"/>
    </xf>
    <xf numFmtId="0" fontId="7" fillId="0" borderId="141" xfId="0" applyFont="1" applyBorder="1" applyAlignment="1">
      <alignment horizontal="center"/>
    </xf>
    <xf numFmtId="0" fontId="11" fillId="0" borderId="142" xfId="0" applyFont="1" applyBorder="1" applyAlignment="1">
      <alignment horizontal="center"/>
    </xf>
    <xf numFmtId="0" fontId="116" fillId="0" borderId="182" xfId="0" applyFont="1" applyBorder="1" applyAlignment="1" applyProtection="1">
      <alignment horizontal="center"/>
      <protection locked="0"/>
    </xf>
    <xf numFmtId="0" fontId="116" fillId="5" borderId="141" xfId="0" applyFont="1" applyFill="1" applyBorder="1" applyAlignment="1" applyProtection="1">
      <alignment horizontal="center"/>
      <protection locked="0"/>
    </xf>
    <xf numFmtId="0" fontId="120" fillId="39" borderId="184" xfId="0" applyFont="1" applyFill="1" applyBorder="1" applyAlignment="1" applyProtection="1">
      <alignment horizontal="center"/>
      <protection locked="0"/>
    </xf>
    <xf numFmtId="0" fontId="120" fillId="39" borderId="144" xfId="0" applyFont="1" applyFill="1" applyBorder="1" applyAlignment="1" applyProtection="1">
      <alignment horizontal="center"/>
      <protection locked="0"/>
    </xf>
    <xf numFmtId="0" fontId="127" fillId="0" borderId="186" xfId="0" applyFont="1" applyBorder="1" applyAlignment="1" applyProtection="1">
      <alignment horizontal="center"/>
      <protection locked="0"/>
    </xf>
    <xf numFmtId="0" fontId="120" fillId="0" borderId="174" xfId="0" applyFont="1" applyBorder="1" applyAlignment="1" applyProtection="1">
      <alignment horizontal="center"/>
      <protection locked="0"/>
    </xf>
    <xf numFmtId="0" fontId="120" fillId="39" borderId="147" xfId="0" applyFont="1" applyFill="1" applyBorder="1" applyAlignment="1" applyProtection="1">
      <alignment horizontal="center"/>
      <protection locked="0"/>
    </xf>
    <xf numFmtId="0" fontId="120" fillId="45" borderId="147" xfId="0" applyFont="1" applyFill="1" applyBorder="1" applyAlignment="1" applyProtection="1">
      <alignment horizontal="center"/>
      <protection locked="0"/>
    </xf>
    <xf numFmtId="0" fontId="7" fillId="0" borderId="144" xfId="0" applyFont="1" applyBorder="1" applyAlignment="1">
      <alignment horizontal="center"/>
    </xf>
    <xf numFmtId="0" fontId="120" fillId="5" borderId="3" xfId="0" applyFont="1" applyFill="1" applyBorder="1" applyAlignment="1">
      <alignment horizontal="center"/>
    </xf>
    <xf numFmtId="0" fontId="4" fillId="5" borderId="142" xfId="0" applyFont="1" applyFill="1" applyBorder="1" applyAlignment="1">
      <alignment horizontal="center"/>
    </xf>
    <xf numFmtId="0" fontId="8" fillId="5" borderId="145" xfId="0" applyFont="1" applyFill="1" applyBorder="1" applyAlignment="1">
      <alignment horizontal="center"/>
    </xf>
    <xf numFmtId="0" fontId="11" fillId="0" borderId="160" xfId="0" applyFont="1" applyBorder="1" applyAlignment="1">
      <alignment horizontal="center"/>
    </xf>
    <xf numFmtId="0" fontId="11" fillId="5" borderId="163" xfId="0" applyFont="1" applyFill="1" applyBorder="1" applyAlignment="1">
      <alignment horizontal="center"/>
    </xf>
    <xf numFmtId="0" fontId="4" fillId="0" borderId="155" xfId="0" applyFont="1" applyBorder="1" applyAlignment="1">
      <alignment horizontal="center"/>
    </xf>
    <xf numFmtId="0" fontId="4" fillId="5" borderId="158" xfId="0" applyFont="1" applyFill="1" applyBorder="1" applyAlignment="1">
      <alignment horizontal="center"/>
    </xf>
    <xf numFmtId="0" fontId="4" fillId="5" borderId="145" xfId="0" applyFont="1" applyFill="1" applyBorder="1" applyAlignment="1">
      <alignment horizontal="center"/>
    </xf>
    <xf numFmtId="0" fontId="7" fillId="0" borderId="160" xfId="0" applyFont="1" applyBorder="1" applyAlignment="1">
      <alignment horizontal="center"/>
    </xf>
    <xf numFmtId="0" fontId="7" fillId="5" borderId="163" xfId="0" applyFont="1" applyFill="1" applyBorder="1" applyAlignment="1">
      <alignment horizontal="center"/>
    </xf>
    <xf numFmtId="0" fontId="4" fillId="0" borderId="209" xfId="0" applyFont="1" applyBorder="1" applyAlignment="1">
      <alignment horizontal="center"/>
    </xf>
    <xf numFmtId="0" fontId="4" fillId="0" borderId="192" xfId="0" applyFont="1" applyBorder="1" applyAlignment="1">
      <alignment horizontal="center"/>
    </xf>
    <xf numFmtId="0" fontId="4" fillId="5" borderId="192" xfId="0" applyFont="1" applyFill="1" applyBorder="1" applyAlignment="1">
      <alignment horizontal="center"/>
    </xf>
    <xf numFmtId="0" fontId="4" fillId="5" borderId="193" xfId="0" applyFont="1" applyFill="1" applyBorder="1" applyAlignment="1">
      <alignment horizontal="center"/>
    </xf>
    <xf numFmtId="0" fontId="4" fillId="0" borderId="146" xfId="0" applyFont="1" applyBorder="1" applyAlignment="1">
      <alignment horizontal="center"/>
    </xf>
    <xf numFmtId="0" fontId="4" fillId="5" borderId="147" xfId="0" applyFont="1" applyFill="1" applyBorder="1" applyAlignment="1">
      <alignment horizontal="center"/>
    </xf>
    <xf numFmtId="0" fontId="4" fillId="5" borderId="148" xfId="0" applyFont="1" applyFill="1" applyBorder="1" applyAlignment="1">
      <alignment horizontal="center"/>
    </xf>
    <xf numFmtId="0" fontId="4" fillId="0" borderId="141" xfId="0" applyFont="1" applyBorder="1" applyAlignment="1">
      <alignment horizontal="center" vertical="center"/>
    </xf>
    <xf numFmtId="0" fontId="8" fillId="0" borderId="151" xfId="0" applyFont="1" applyBorder="1" applyAlignment="1">
      <alignment horizontal="center"/>
    </xf>
    <xf numFmtId="0" fontId="4" fillId="5" borderId="144" xfId="0" applyFont="1" applyFill="1" applyBorder="1" applyAlignment="1">
      <alignment horizontal="center" vertical="center"/>
    </xf>
    <xf numFmtId="0" fontId="4" fillId="5" borderId="144" xfId="0" applyFont="1" applyFill="1" applyBorder="1" applyAlignment="1">
      <alignment horizontal="center" vertical="center" wrapText="1"/>
    </xf>
    <xf numFmtId="0" fontId="4" fillId="0" borderId="161" xfId="0" applyFont="1" applyBorder="1" applyAlignment="1">
      <alignment horizontal="center" vertical="center" wrapText="1"/>
    </xf>
    <xf numFmtId="0" fontId="4" fillId="37" borderId="161" xfId="0" applyFont="1" applyFill="1" applyBorder="1" applyAlignment="1">
      <alignment horizontal="center" vertical="center"/>
    </xf>
    <xf numFmtId="0" fontId="11" fillId="0" borderId="161" xfId="0" applyFont="1" applyBorder="1" applyAlignment="1">
      <alignment horizontal="center" vertical="center" wrapText="1"/>
    </xf>
    <xf numFmtId="0" fontId="110" fillId="0" borderId="156" xfId="0" applyFont="1" applyBorder="1" applyAlignment="1">
      <alignment horizontal="center"/>
    </xf>
    <xf numFmtId="0" fontId="110" fillId="0" borderId="6" xfId="0" applyFont="1" applyBorder="1" applyAlignment="1">
      <alignment horizontal="center" wrapText="1"/>
    </xf>
    <xf numFmtId="0" fontId="4" fillId="0" borderId="156" xfId="0" applyFont="1" applyBorder="1" applyAlignment="1">
      <alignment horizontal="center" vertical="center"/>
    </xf>
    <xf numFmtId="0" fontId="32" fillId="0" borderId="210" xfId="0" applyFont="1" applyBorder="1" applyAlignment="1" applyProtection="1">
      <alignment horizontal="center"/>
      <protection locked="0"/>
    </xf>
    <xf numFmtId="0" fontId="32" fillId="0" borderId="177" xfId="0" applyFont="1" applyBorder="1" applyAlignment="1" applyProtection="1">
      <alignment horizontal="center"/>
      <protection locked="0"/>
    </xf>
    <xf numFmtId="0" fontId="32" fillId="5" borderId="177" xfId="0" applyFont="1" applyFill="1" applyBorder="1" applyAlignment="1" applyProtection="1">
      <alignment horizontal="center"/>
      <protection locked="0"/>
    </xf>
    <xf numFmtId="0" fontId="32" fillId="5" borderId="211" xfId="0" applyFont="1" applyFill="1" applyBorder="1" applyAlignment="1" applyProtection="1">
      <alignment horizontal="center"/>
      <protection locked="0"/>
    </xf>
    <xf numFmtId="0" fontId="118" fillId="0" borderId="208" xfId="0" applyFont="1" applyBorder="1" applyAlignment="1" applyProtection="1">
      <alignment horizontal="center"/>
      <protection locked="0"/>
    </xf>
    <xf numFmtId="0" fontId="118" fillId="0" borderId="174" xfId="0" applyFont="1" applyBorder="1" applyAlignment="1" applyProtection="1">
      <alignment horizontal="center"/>
      <protection locked="0"/>
    </xf>
    <xf numFmtId="0" fontId="32" fillId="5" borderId="174" xfId="0" applyFont="1" applyFill="1" applyBorder="1" applyAlignment="1" applyProtection="1">
      <alignment horizontal="center"/>
      <protection locked="0"/>
    </xf>
    <xf numFmtId="0" fontId="32" fillId="0" borderId="174" xfId="0" applyFont="1" applyBorder="1" applyAlignment="1" applyProtection="1">
      <alignment horizontal="center"/>
      <protection locked="0"/>
    </xf>
    <xf numFmtId="0" fontId="32" fillId="5" borderId="176" xfId="0" applyFont="1" applyFill="1" applyBorder="1" applyAlignment="1" applyProtection="1">
      <alignment horizontal="center"/>
      <protection locked="0"/>
    </xf>
    <xf numFmtId="0" fontId="4" fillId="5" borderId="11" xfId="0" applyFont="1" applyFill="1" applyBorder="1" applyAlignment="1">
      <alignment horizontal="center" vertical="center"/>
    </xf>
    <xf numFmtId="0" fontId="118" fillId="48" borderId="143" xfId="0" applyFont="1" applyFill="1" applyBorder="1" applyAlignment="1" applyProtection="1">
      <alignment horizontal="center"/>
      <protection locked="0"/>
    </xf>
    <xf numFmtId="0" fontId="103" fillId="39" borderId="144" xfId="0" applyFont="1" applyFill="1" applyBorder="1" applyAlignment="1" applyProtection="1">
      <alignment horizontal="center"/>
      <protection locked="0"/>
    </xf>
    <xf numFmtId="0" fontId="103" fillId="5" borderId="145" xfId="0" applyFont="1" applyFill="1" applyBorder="1" applyAlignment="1" applyProtection="1">
      <alignment horizontal="center"/>
      <protection locked="0"/>
    </xf>
    <xf numFmtId="0" fontId="4" fillId="0" borderId="28" xfId="0" applyFont="1" applyBorder="1" applyAlignment="1">
      <alignment horizontal="center" vertical="center"/>
    </xf>
    <xf numFmtId="2" fontId="2" fillId="0" borderId="29" xfId="0" applyNumberFormat="1" applyFont="1" applyBorder="1" applyAlignment="1">
      <alignment horizontal="center" vertical="center"/>
    </xf>
    <xf numFmtId="0" fontId="103" fillId="0" borderId="160" xfId="0" applyFont="1" applyBorder="1" applyAlignment="1" applyProtection="1">
      <alignment horizontal="center"/>
      <protection locked="0"/>
    </xf>
    <xf numFmtId="0" fontId="103" fillId="5" borderId="163" xfId="0" applyFont="1" applyFill="1" applyBorder="1" applyAlignment="1" applyProtection="1">
      <alignment horizontal="center"/>
      <protection locked="0"/>
    </xf>
    <xf numFmtId="0" fontId="4" fillId="0" borderId="26" xfId="0" applyFont="1" applyBorder="1" applyAlignment="1">
      <alignment horizontal="center" vertical="center"/>
    </xf>
    <xf numFmtId="0" fontId="32" fillId="0" borderId="155" xfId="0" applyFont="1" applyBorder="1" applyAlignment="1" applyProtection="1">
      <alignment horizontal="center"/>
      <protection locked="0"/>
    </xf>
    <xf numFmtId="0" fontId="32" fillId="5" borderId="158" xfId="0" applyFont="1" applyFill="1" applyBorder="1" applyAlignment="1" applyProtection="1">
      <alignment horizontal="center"/>
      <protection locked="0"/>
    </xf>
    <xf numFmtId="0" fontId="103" fillId="0" borderId="143" xfId="0" applyFont="1" applyBorder="1" applyAlignment="1" applyProtection="1">
      <alignment horizontal="center"/>
      <protection locked="0"/>
    </xf>
    <xf numFmtId="0" fontId="103" fillId="50" borderId="143" xfId="0" applyFont="1" applyFill="1" applyBorder="1" applyAlignment="1" applyProtection="1">
      <alignment horizontal="center"/>
      <protection locked="0"/>
    </xf>
    <xf numFmtId="0" fontId="103" fillId="50" borderId="144" xfId="0" applyFont="1" applyFill="1" applyBorder="1" applyAlignment="1" applyProtection="1">
      <alignment horizontal="center"/>
      <protection locked="0"/>
    </xf>
    <xf numFmtId="0" fontId="32" fillId="0" borderId="209" xfId="0" applyFont="1" applyBorder="1" applyAlignment="1" applyProtection="1">
      <alignment horizontal="center"/>
      <protection locked="0"/>
    </xf>
    <xf numFmtId="0" fontId="32" fillId="0" borderId="192" xfId="0" applyFont="1" applyBorder="1" applyAlignment="1" applyProtection="1">
      <alignment horizontal="center"/>
      <protection locked="0"/>
    </xf>
    <xf numFmtId="0" fontId="32" fillId="5" borderId="192" xfId="0" applyFont="1" applyFill="1" applyBorder="1" applyAlignment="1" applyProtection="1">
      <alignment horizontal="center"/>
      <protection locked="0"/>
    </xf>
    <xf numFmtId="0" fontId="113" fillId="5" borderId="192" xfId="0" applyFont="1" applyFill="1" applyBorder="1" applyAlignment="1" applyProtection="1">
      <alignment horizontal="center"/>
      <protection locked="0"/>
    </xf>
    <xf numFmtId="0" fontId="32" fillId="5" borderId="193" xfId="0" applyFont="1" applyFill="1" applyBorder="1" applyAlignment="1" applyProtection="1">
      <alignment horizontal="center"/>
      <protection locked="0"/>
    </xf>
    <xf numFmtId="0" fontId="4" fillId="5" borderId="8" xfId="0" applyFont="1" applyFill="1" applyBorder="1" applyAlignment="1">
      <alignment horizontal="center" vertical="center"/>
    </xf>
    <xf numFmtId="0" fontId="103" fillId="0" borderId="146" xfId="0" applyFont="1" applyBorder="1" applyAlignment="1" applyProtection="1">
      <alignment horizontal="center"/>
      <protection locked="0"/>
    </xf>
    <xf numFmtId="0" fontId="103" fillId="0" borderId="147" xfId="0" applyFont="1" applyBorder="1" applyAlignment="1" applyProtection="1">
      <alignment horizontal="center"/>
      <protection locked="0"/>
    </xf>
    <xf numFmtId="0" fontId="103" fillId="5" borderId="147" xfId="0" applyFont="1" applyFill="1" applyBorder="1" applyAlignment="1" applyProtection="1">
      <alignment horizontal="center"/>
      <protection locked="0"/>
    </xf>
    <xf numFmtId="0" fontId="103" fillId="5" borderId="148" xfId="0" applyFont="1" applyFill="1" applyBorder="1" applyAlignment="1" applyProtection="1">
      <alignment horizontal="center"/>
      <protection locked="0"/>
    </xf>
    <xf numFmtId="0" fontId="130" fillId="0" borderId="156" xfId="1" applyFont="1" applyBorder="1" applyAlignment="1">
      <alignment horizontal="center"/>
    </xf>
    <xf numFmtId="0" fontId="0" fillId="5" borderId="165" xfId="1" applyFont="1" applyFill="1" applyBorder="1" applyAlignment="1">
      <alignment horizontal="center"/>
    </xf>
    <xf numFmtId="0" fontId="121" fillId="0" borderId="144" xfId="1" applyFont="1" applyBorder="1" applyAlignment="1">
      <alignment horizontal="center"/>
    </xf>
    <xf numFmtId="0" fontId="130" fillId="0" borderId="144" xfId="1" applyFont="1" applyBorder="1" applyAlignment="1">
      <alignment horizontal="center"/>
    </xf>
    <xf numFmtId="0" fontId="6" fillId="0" borderId="144" xfId="1" applyFont="1" applyBorder="1" applyAlignment="1">
      <alignment horizontal="center"/>
    </xf>
    <xf numFmtId="0" fontId="0" fillId="5" borderId="167" xfId="1" applyFont="1" applyFill="1" applyBorder="1" applyAlignment="1">
      <alignment horizontal="center"/>
    </xf>
    <xf numFmtId="0" fontId="2" fillId="0" borderId="144" xfId="1" applyFont="1" applyBorder="1" applyAlignment="1">
      <alignment horizontal="center"/>
    </xf>
    <xf numFmtId="0" fontId="10" fillId="0" borderId="161" xfId="1" applyFont="1" applyBorder="1" applyAlignment="1">
      <alignment horizontal="center"/>
    </xf>
    <xf numFmtId="0" fontId="2" fillId="2" borderId="161" xfId="1" applyFont="1" applyFill="1" applyBorder="1" applyAlignment="1">
      <alignment horizontal="center"/>
    </xf>
    <xf numFmtId="0" fontId="0" fillId="5" borderId="169" xfId="1" applyFont="1" applyFill="1" applyBorder="1" applyAlignment="1">
      <alignment horizontal="center"/>
    </xf>
    <xf numFmtId="0" fontId="120" fillId="5" borderId="156" xfId="1" applyFont="1" applyFill="1" applyBorder="1" applyAlignment="1">
      <alignment horizontal="center"/>
    </xf>
    <xf numFmtId="0" fontId="0" fillId="39" borderId="144" xfId="1" applyFont="1" applyFill="1" applyBorder="1" applyAlignment="1">
      <alignment horizontal="center"/>
    </xf>
    <xf numFmtId="0" fontId="0" fillId="22" borderId="156" xfId="1" applyFont="1" applyFill="1" applyBorder="1" applyAlignment="1">
      <alignment horizontal="center"/>
    </xf>
    <xf numFmtId="0" fontId="5" fillId="5" borderId="144" xfId="1" applyFont="1" applyFill="1" applyBorder="1" applyAlignment="1">
      <alignment horizontal="center"/>
    </xf>
    <xf numFmtId="0" fontId="116" fillId="5" borderId="161" xfId="1" applyFont="1" applyFill="1" applyBorder="1" applyAlignment="1">
      <alignment horizontal="center"/>
    </xf>
    <xf numFmtId="0" fontId="80" fillId="0" borderId="156" xfId="1" applyFont="1" applyBorder="1" applyAlignment="1">
      <alignment horizontal="center"/>
    </xf>
    <xf numFmtId="0" fontId="110" fillId="5" borderId="156" xfId="1" applyFont="1" applyFill="1" applyBorder="1" applyAlignment="1">
      <alignment horizontal="center"/>
    </xf>
    <xf numFmtId="0" fontId="4" fillId="0" borderId="161" xfId="1" applyFont="1" applyBorder="1" applyAlignment="1">
      <alignment horizontal="center"/>
    </xf>
    <xf numFmtId="0" fontId="110" fillId="0" borderId="161" xfId="1" applyFont="1" applyBorder="1" applyAlignment="1">
      <alignment horizontal="center"/>
    </xf>
    <xf numFmtId="0" fontId="110" fillId="5" borderId="161" xfId="1" applyFont="1" applyFill="1" applyBorder="1" applyAlignment="1">
      <alignment horizontal="center"/>
    </xf>
    <xf numFmtId="0" fontId="4" fillId="5" borderId="161" xfId="1" applyFont="1" applyFill="1" applyBorder="1" applyAlignment="1">
      <alignment horizontal="center"/>
    </xf>
    <xf numFmtId="0" fontId="7" fillId="0" borderId="161" xfId="1" applyFont="1" applyBorder="1" applyAlignment="1">
      <alignment horizontal="center"/>
    </xf>
    <xf numFmtId="0" fontId="4" fillId="5" borderId="169" xfId="1" applyFont="1" applyFill="1" applyBorder="1" applyAlignment="1">
      <alignment horizontal="center"/>
    </xf>
    <xf numFmtId="2" fontId="7" fillId="0" borderId="30" xfId="0" applyNumberFormat="1" applyFont="1" applyBorder="1" applyAlignment="1">
      <alignment horizontal="center" vertical="center"/>
    </xf>
    <xf numFmtId="0" fontId="10" fillId="0" borderId="99" xfId="0" applyFont="1" applyBorder="1" applyAlignment="1">
      <alignment horizontal="center"/>
    </xf>
    <xf numFmtId="0" fontId="0" fillId="25" borderId="192" xfId="1" applyFont="1" applyFill="1" applyBorder="1" applyAlignment="1">
      <alignment horizontal="center"/>
    </xf>
    <xf numFmtId="0" fontId="0" fillId="25" borderId="195" xfId="1" applyFont="1" applyFill="1" applyBorder="1" applyAlignment="1">
      <alignment horizontal="center"/>
    </xf>
    <xf numFmtId="168" fontId="4" fillId="5" borderId="165" xfId="1" applyNumberFormat="1" applyFont="1" applyFill="1" applyBorder="1" applyAlignment="1">
      <alignment horizontal="center"/>
    </xf>
    <xf numFmtId="168" fontId="4" fillId="5" borderId="167" xfId="1" applyNumberFormat="1" applyFont="1" applyFill="1" applyBorder="1" applyAlignment="1">
      <alignment horizontal="center"/>
    </xf>
    <xf numFmtId="168" fontId="4" fillId="0" borderId="161" xfId="1" applyNumberFormat="1" applyFont="1" applyBorder="1" applyAlignment="1">
      <alignment horizontal="center"/>
    </xf>
    <xf numFmtId="168" fontId="4" fillId="5" borderId="161" xfId="1" applyNumberFormat="1" applyFont="1" applyFill="1" applyBorder="1" applyAlignment="1">
      <alignment horizontal="center"/>
    </xf>
    <xf numFmtId="168" fontId="7" fillId="0" borderId="161" xfId="1" applyNumberFormat="1" applyFont="1" applyBorder="1" applyAlignment="1">
      <alignment horizontal="center"/>
    </xf>
    <xf numFmtId="168" fontId="4" fillId="5" borderId="169" xfId="1" applyNumberFormat="1" applyFont="1" applyFill="1" applyBorder="1" applyAlignment="1">
      <alignment horizontal="center"/>
    </xf>
    <xf numFmtId="0" fontId="7" fillId="0" borderId="30" xfId="1" applyFont="1" applyBorder="1" applyAlignment="1">
      <alignment horizontal="center"/>
    </xf>
    <xf numFmtId="0" fontId="10" fillId="0" borderId="31" xfId="1" applyFont="1" applyBorder="1" applyAlignment="1">
      <alignment horizontal="center"/>
    </xf>
    <xf numFmtId="164" fontId="10" fillId="0" borderId="11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141" fillId="0" borderId="0" xfId="1"/>
    <xf numFmtId="0" fontId="7" fillId="0" borderId="11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49" fontId="7" fillId="20" borderId="11" xfId="1" applyNumberFormat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0" xfId="1" applyFont="1"/>
    <xf numFmtId="0" fontId="10" fillId="0" borderId="0" xfId="1" applyFont="1"/>
    <xf numFmtId="0" fontId="7" fillId="0" borderId="0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/>
    </xf>
    <xf numFmtId="2" fontId="7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2" fontId="16" fillId="0" borderId="11" xfId="1" applyNumberFormat="1" applyFont="1" applyBorder="1" applyAlignment="1">
      <alignment horizontal="center" vertical="center"/>
    </xf>
    <xf numFmtId="2" fontId="11" fillId="0" borderId="212" xfId="1" applyNumberFormat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0" fillId="0" borderId="0" xfId="1" applyFont="1" applyAlignment="1">
      <alignment horizontal="left" vertical="center"/>
    </xf>
    <xf numFmtId="0" fontId="31" fillId="0" borderId="0" xfId="1" applyFont="1" applyAlignment="1">
      <alignment horizontal="left" vertical="center"/>
    </xf>
    <xf numFmtId="2" fontId="30" fillId="0" borderId="0" xfId="1" applyNumberFormat="1" applyFont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2" fontId="11" fillId="0" borderId="213" xfId="1" applyNumberFormat="1" applyFont="1" applyBorder="1" applyAlignment="1">
      <alignment horizontal="center" vertical="center"/>
    </xf>
    <xf numFmtId="2" fontId="7" fillId="0" borderId="0" xfId="1" applyNumberFormat="1" applyFont="1" applyAlignment="1">
      <alignment horizontal="center"/>
    </xf>
    <xf numFmtId="0" fontId="32" fillId="0" borderId="0" xfId="0" applyFont="1"/>
    <xf numFmtId="0" fontId="32" fillId="0" borderId="26" xfId="0" applyFont="1" applyBorder="1" applyAlignment="1">
      <alignment horizontal="center" vertical="center"/>
    </xf>
    <xf numFmtId="0" fontId="32" fillId="0" borderId="140" xfId="0" applyFont="1" applyBorder="1" applyAlignment="1" applyProtection="1">
      <alignment horizontal="center"/>
      <protection locked="0"/>
    </xf>
    <xf numFmtId="0" fontId="32" fillId="0" borderId="141" xfId="0" applyFont="1" applyBorder="1" applyAlignment="1" applyProtection="1">
      <alignment horizontal="center"/>
      <protection locked="0"/>
    </xf>
    <xf numFmtId="0" fontId="32" fillId="5" borderId="141" xfId="0" applyFont="1" applyFill="1" applyBorder="1" applyAlignment="1" applyProtection="1">
      <alignment horizontal="center"/>
      <protection locked="0"/>
    </xf>
    <xf numFmtId="0" fontId="118" fillId="0" borderId="141" xfId="0" applyFont="1" applyBorder="1" applyAlignment="1" applyProtection="1">
      <alignment horizontal="center"/>
      <protection locked="0"/>
    </xf>
    <xf numFmtId="0" fontId="32" fillId="5" borderId="142" xfId="0" applyFont="1" applyFill="1" applyBorder="1" applyAlignment="1" applyProtection="1">
      <alignment horizontal="center"/>
      <protection locked="0"/>
    </xf>
    <xf numFmtId="0" fontId="32" fillId="5" borderId="11" xfId="0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/>
    </xf>
    <xf numFmtId="0" fontId="32" fillId="0" borderId="0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2" fontId="32" fillId="0" borderId="29" xfId="0" applyNumberFormat="1" applyFont="1" applyBorder="1" applyAlignment="1">
      <alignment horizontal="center" vertical="center"/>
    </xf>
    <xf numFmtId="0" fontId="32" fillId="0" borderId="14" xfId="0" applyFont="1" applyBorder="1" applyAlignment="1">
      <alignment horizontal="center"/>
    </xf>
    <xf numFmtId="0" fontId="32" fillId="0" borderId="27" xfId="0" applyFont="1" applyBorder="1" applyAlignment="1">
      <alignment horizontal="center" vertical="center"/>
    </xf>
    <xf numFmtId="0" fontId="32" fillId="0" borderId="208" xfId="0" applyFont="1" applyBorder="1" applyAlignment="1" applyProtection="1">
      <alignment horizontal="center"/>
      <protection locked="0"/>
    </xf>
    <xf numFmtId="0" fontId="103" fillId="0" borderId="174" xfId="0" applyFont="1" applyBorder="1" applyAlignment="1" applyProtection="1">
      <alignment horizontal="center"/>
      <protection locked="0"/>
    </xf>
    <xf numFmtId="0" fontId="103" fillId="3" borderId="144" xfId="0" applyFont="1" applyFill="1" applyBorder="1" applyAlignment="1" applyProtection="1">
      <alignment horizontal="center"/>
      <protection locked="0"/>
    </xf>
    <xf numFmtId="0" fontId="103" fillId="0" borderId="206" xfId="0" applyFont="1" applyBorder="1" applyAlignment="1" applyProtection="1">
      <alignment horizontal="center"/>
      <protection locked="0"/>
    </xf>
    <xf numFmtId="0" fontId="103" fillId="0" borderId="171" xfId="0" applyFont="1" applyBorder="1" applyAlignment="1" applyProtection="1">
      <alignment horizontal="center"/>
      <protection locked="0"/>
    </xf>
    <xf numFmtId="0" fontId="103" fillId="5" borderId="171" xfId="0" applyFont="1" applyFill="1" applyBorder="1" applyAlignment="1" applyProtection="1">
      <alignment horizontal="center"/>
      <protection locked="0"/>
    </xf>
    <xf numFmtId="0" fontId="103" fillId="5" borderId="207" xfId="0" applyFont="1" applyFill="1" applyBorder="1" applyAlignment="1" applyProtection="1">
      <alignment horizontal="center"/>
      <protection locked="0"/>
    </xf>
    <xf numFmtId="0" fontId="32" fillId="0" borderId="20" xfId="0" applyFont="1" applyBorder="1" applyAlignment="1">
      <alignment horizontal="center"/>
    </xf>
    <xf numFmtId="0" fontId="103" fillId="0" borderId="140" xfId="0" applyFont="1" applyBorder="1" applyAlignment="1" applyProtection="1">
      <alignment horizontal="center"/>
      <protection locked="0"/>
    </xf>
    <xf numFmtId="0" fontId="113" fillId="0" borderId="141" xfId="0" applyFont="1" applyBorder="1" applyAlignment="1" applyProtection="1">
      <alignment horizontal="center"/>
      <protection locked="0"/>
    </xf>
    <xf numFmtId="0" fontId="113" fillId="5" borderId="141" xfId="0" applyFont="1" applyFill="1" applyBorder="1" applyAlignment="1" applyProtection="1">
      <alignment horizontal="center"/>
      <protection locked="0"/>
    </xf>
    <xf numFmtId="0" fontId="32" fillId="0" borderId="39" xfId="0" applyFont="1" applyBorder="1" applyAlignment="1">
      <alignment horizontal="center"/>
    </xf>
    <xf numFmtId="0" fontId="103" fillId="47" borderId="143" xfId="0" applyFont="1" applyFill="1" applyBorder="1" applyAlignment="1" applyProtection="1">
      <alignment horizontal="center"/>
      <protection locked="0"/>
    </xf>
    <xf numFmtId="0" fontId="32" fillId="0" borderId="2" xfId="0" applyFont="1" applyBorder="1" applyAlignment="1">
      <alignment horizontal="center"/>
    </xf>
    <xf numFmtId="0" fontId="113" fillId="0" borderId="174" xfId="0" applyFont="1" applyBorder="1" applyAlignment="1" applyProtection="1">
      <alignment horizontal="center"/>
      <protection locked="0"/>
    </xf>
    <xf numFmtId="0" fontId="32" fillId="0" borderId="143" xfId="0" applyFont="1" applyBorder="1" applyAlignment="1" applyProtection="1">
      <alignment horizontal="center"/>
      <protection locked="0"/>
    </xf>
    <xf numFmtId="0" fontId="118" fillId="39" borderId="141" xfId="0" applyFont="1" applyFill="1" applyBorder="1" applyAlignment="1" applyProtection="1">
      <alignment horizontal="center"/>
      <protection locked="0"/>
    </xf>
    <xf numFmtId="0" fontId="103" fillId="21" borderId="143" xfId="0" applyFont="1" applyFill="1" applyBorder="1" applyAlignment="1" applyProtection="1">
      <alignment horizontal="center"/>
      <protection locked="0"/>
    </xf>
    <xf numFmtId="0" fontId="103" fillId="21" borderId="144" xfId="0" applyFont="1" applyFill="1" applyBorder="1" applyAlignment="1" applyProtection="1">
      <alignment horizontal="center"/>
      <protection locked="0"/>
    </xf>
    <xf numFmtId="0" fontId="32" fillId="0" borderId="214" xfId="0" applyFont="1" applyBorder="1" applyAlignment="1" applyProtection="1">
      <alignment horizontal="center"/>
      <protection locked="0"/>
    </xf>
    <xf numFmtId="0" fontId="32" fillId="0" borderId="215" xfId="0" applyFont="1" applyBorder="1" applyAlignment="1" applyProtection="1">
      <alignment horizontal="center"/>
      <protection locked="0"/>
    </xf>
    <xf numFmtId="0" fontId="32" fillId="5" borderId="215" xfId="0" applyFont="1" applyFill="1" applyBorder="1" applyAlignment="1" applyProtection="1">
      <alignment horizontal="center"/>
      <protection locked="0"/>
    </xf>
    <xf numFmtId="0" fontId="32" fillId="5" borderId="216" xfId="0" applyFont="1" applyFill="1" applyBorder="1" applyAlignment="1" applyProtection="1">
      <alignment horizontal="center"/>
      <protection locked="0"/>
    </xf>
    <xf numFmtId="0" fontId="103" fillId="0" borderId="32" xfId="0" applyFont="1" applyBorder="1" applyAlignment="1">
      <alignment horizontal="center"/>
    </xf>
    <xf numFmtId="0" fontId="103" fillId="0" borderId="55" xfId="0" applyFont="1" applyBorder="1" applyAlignment="1">
      <alignment horizontal="center"/>
    </xf>
    <xf numFmtId="0" fontId="103" fillId="0" borderId="14" xfId="0" applyFont="1" applyBorder="1" applyAlignment="1">
      <alignment horizontal="center"/>
    </xf>
    <xf numFmtId="0" fontId="103" fillId="0" borderId="56" xfId="0" applyFont="1" applyBorder="1" applyAlignment="1">
      <alignment horizontal="center"/>
    </xf>
    <xf numFmtId="0" fontId="32" fillId="0" borderId="57" xfId="0" applyFont="1" applyBorder="1" applyAlignment="1">
      <alignment horizontal="center" vertical="center"/>
    </xf>
    <xf numFmtId="164" fontId="32" fillId="0" borderId="0" xfId="0" applyNumberFormat="1" applyFont="1" applyBorder="1" applyAlignment="1">
      <alignment horizontal="center" vertical="center"/>
    </xf>
    <xf numFmtId="0" fontId="32" fillId="0" borderId="0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32" fillId="0" borderId="31" xfId="0" applyFont="1" applyBorder="1" applyAlignment="1">
      <alignment horizontal="center"/>
    </xf>
    <xf numFmtId="164" fontId="32" fillId="0" borderId="11" xfId="0" applyNumberFormat="1" applyFont="1" applyBorder="1" applyAlignment="1">
      <alignment horizontal="center" vertical="center"/>
    </xf>
    <xf numFmtId="0" fontId="32" fillId="0" borderId="32" xfId="0" applyFont="1" applyBorder="1" applyAlignment="1">
      <alignment horizontal="center" vertical="center"/>
    </xf>
    <xf numFmtId="49" fontId="32" fillId="20" borderId="4" xfId="0" applyNumberFormat="1" applyFont="1" applyFill="1" applyBorder="1" applyAlignment="1">
      <alignment horizontal="center" vertical="center"/>
    </xf>
    <xf numFmtId="0" fontId="32" fillId="0" borderId="19" xfId="0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0" fontId="32" fillId="0" borderId="43" xfId="0" applyFont="1" applyBorder="1" applyAlignment="1">
      <alignment horizontal="center" vertical="center"/>
    </xf>
    <xf numFmtId="0" fontId="32" fillId="0" borderId="55" xfId="0" applyFont="1" applyBorder="1" applyAlignment="1">
      <alignment horizontal="center" vertical="center"/>
    </xf>
    <xf numFmtId="49" fontId="32" fillId="20" borderId="10" xfId="0" applyNumberFormat="1" applyFont="1" applyFill="1" applyBorder="1" applyAlignment="1">
      <alignment horizontal="center" vertical="center"/>
    </xf>
    <xf numFmtId="0" fontId="32" fillId="0" borderId="40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49" fontId="32" fillId="20" borderId="13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2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2" fontId="32" fillId="0" borderId="27" xfId="0" applyNumberFormat="1" applyFont="1" applyBorder="1" applyAlignment="1">
      <alignment horizontal="center" vertical="center"/>
    </xf>
    <xf numFmtId="0" fontId="132" fillId="0" borderId="0" xfId="0" applyFont="1" applyAlignment="1">
      <alignment horizontal="left" vertical="center"/>
    </xf>
    <xf numFmtId="2" fontId="132" fillId="0" borderId="0" xfId="0" applyNumberFormat="1" applyFont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119" fillId="39" borderId="184" xfId="0" applyFont="1" applyFill="1" applyBorder="1" applyAlignment="1" applyProtection="1">
      <alignment horizontal="center" vertical="center"/>
      <protection locked="0"/>
    </xf>
    <xf numFmtId="0" fontId="5" fillId="5" borderId="185" xfId="0" applyFont="1" applyFill="1" applyBorder="1" applyAlignment="1" applyProtection="1">
      <alignment horizontal="center"/>
      <protection locked="0"/>
    </xf>
    <xf numFmtId="0" fontId="5" fillId="5" borderId="144" xfId="0" applyFont="1" applyFill="1" applyBorder="1" applyAlignment="1" applyProtection="1">
      <alignment horizontal="center"/>
      <protection locked="0"/>
    </xf>
    <xf numFmtId="0" fontId="21" fillId="0" borderId="186" xfId="0" applyFont="1" applyBorder="1" applyAlignment="1" applyProtection="1">
      <alignment horizontal="center"/>
      <protection locked="0"/>
    </xf>
    <xf numFmtId="0" fontId="120" fillId="0" borderId="186" xfId="0" applyFont="1" applyBorder="1" applyAlignment="1" applyProtection="1">
      <alignment horizontal="center"/>
      <protection locked="0"/>
    </xf>
    <xf numFmtId="0" fontId="5" fillId="0" borderId="184" xfId="0" applyFont="1" applyBorder="1" applyAlignment="1" applyProtection="1">
      <alignment horizontal="center"/>
      <protection locked="0"/>
    </xf>
    <xf numFmtId="0" fontId="6" fillId="47" borderId="144" xfId="0" applyFont="1" applyFill="1" applyBorder="1" applyAlignment="1" applyProtection="1">
      <alignment horizontal="center"/>
      <protection locked="0"/>
    </xf>
    <xf numFmtId="0" fontId="120" fillId="0" borderId="182" xfId="0" applyFont="1" applyBorder="1" applyAlignment="1" applyProtection="1">
      <alignment horizontal="center"/>
      <protection locked="0"/>
    </xf>
    <xf numFmtId="0" fontId="5" fillId="0" borderId="182" xfId="0" applyFont="1" applyBorder="1" applyAlignment="1" applyProtection="1">
      <alignment horizontal="center"/>
      <protection locked="0"/>
    </xf>
    <xf numFmtId="0" fontId="6" fillId="40" borderId="141" xfId="0" applyFont="1" applyFill="1" applyBorder="1" applyAlignment="1" applyProtection="1">
      <alignment horizontal="center"/>
      <protection locked="0"/>
    </xf>
    <xf numFmtId="0" fontId="116" fillId="0" borderId="184" xfId="0" applyFont="1" applyBorder="1" applyAlignment="1" applyProtection="1">
      <alignment horizontal="center"/>
      <protection locked="0"/>
    </xf>
    <xf numFmtId="0" fontId="116" fillId="0" borderId="144" xfId="0" applyFont="1" applyBorder="1" applyAlignment="1" applyProtection="1">
      <alignment horizontal="center"/>
      <protection locked="0"/>
    </xf>
    <xf numFmtId="0" fontId="120" fillId="0" borderId="147" xfId="0" applyFont="1" applyBorder="1" applyAlignment="1" applyProtection="1">
      <alignment horizontal="center"/>
      <protection locked="0"/>
    </xf>
    <xf numFmtId="0" fontId="107" fillId="0" borderId="3" xfId="0" applyFont="1" applyBorder="1" applyAlignment="1">
      <alignment horizontal="center"/>
    </xf>
    <xf numFmtId="0" fontId="107" fillId="5" borderId="3" xfId="0" applyFont="1" applyFill="1" applyBorder="1" applyAlignment="1">
      <alignment horizontal="center"/>
    </xf>
    <xf numFmtId="0" fontId="107" fillId="0" borderId="141" xfId="0" applyFont="1" applyBorder="1" applyAlignment="1" applyProtection="1">
      <alignment horizontal="center"/>
      <protection locked="0"/>
    </xf>
    <xf numFmtId="0" fontId="107" fillId="0" borderId="182" xfId="0" applyFont="1" applyBorder="1" applyAlignment="1" applyProtection="1">
      <alignment horizontal="center"/>
      <protection locked="0"/>
    </xf>
    <xf numFmtId="0" fontId="107" fillId="5" borderId="141" xfId="0" applyFont="1" applyFill="1" applyBorder="1" applyAlignment="1" applyProtection="1">
      <alignment horizontal="center"/>
      <protection locked="0"/>
    </xf>
    <xf numFmtId="0" fontId="107" fillId="0" borderId="141" xfId="0" applyFont="1" applyBorder="1" applyAlignment="1" applyProtection="1">
      <alignment horizontal="center" wrapText="1"/>
      <protection locked="0"/>
    </xf>
    <xf numFmtId="0" fontId="107" fillId="5" borderId="183" xfId="0" applyFont="1" applyFill="1" applyBorder="1" applyAlignment="1" applyProtection="1">
      <alignment horizontal="center"/>
      <protection locked="0"/>
    </xf>
    <xf numFmtId="0" fontId="107" fillId="0" borderId="174" xfId="0" applyFont="1" applyBorder="1" applyAlignment="1" applyProtection="1">
      <alignment horizontal="center"/>
      <protection locked="0"/>
    </xf>
    <xf numFmtId="0" fontId="107" fillId="0" borderId="203" xfId="0" applyFont="1" applyBorder="1" applyAlignment="1" applyProtection="1">
      <alignment horizontal="center"/>
      <protection locked="0"/>
    </xf>
    <xf numFmtId="0" fontId="107" fillId="5" borderId="174" xfId="0" applyFont="1" applyFill="1" applyBorder="1" applyAlignment="1" applyProtection="1">
      <alignment horizontal="center"/>
      <protection locked="0"/>
    </xf>
    <xf numFmtId="0" fontId="107" fillId="0" borderId="174" xfId="0" applyFont="1" applyBorder="1" applyAlignment="1" applyProtection="1">
      <alignment horizontal="center" wrapText="1"/>
      <protection locked="0"/>
    </xf>
    <xf numFmtId="0" fontId="5" fillId="16" borderId="174" xfId="0" applyFont="1" applyFill="1" applyBorder="1" applyAlignment="1" applyProtection="1">
      <alignment horizontal="center" wrapText="1"/>
      <protection locked="0"/>
    </xf>
    <xf numFmtId="0" fontId="107" fillId="5" borderId="204" xfId="0" applyFont="1" applyFill="1" applyBorder="1" applyAlignment="1" applyProtection="1">
      <alignment horizontal="center"/>
      <protection locked="0"/>
    </xf>
    <xf numFmtId="0" fontId="4" fillId="0" borderId="12" xfId="0" applyFont="1" applyBorder="1" applyAlignment="1">
      <alignment horizontal="center"/>
    </xf>
    <xf numFmtId="0" fontId="6" fillId="20" borderId="0" xfId="0" applyFont="1" applyFill="1" applyBorder="1" applyAlignment="1">
      <alignment horizontal="center"/>
    </xf>
    <xf numFmtId="0" fontId="5" fillId="20" borderId="0" xfId="0" applyFont="1" applyFill="1" applyBorder="1" applyAlignment="1">
      <alignment horizontal="center"/>
    </xf>
    <xf numFmtId="0" fontId="78" fillId="0" borderId="144" xfId="0" applyFont="1" applyBorder="1" applyAlignment="1" applyProtection="1">
      <alignment horizontal="center"/>
      <protection locked="0"/>
    </xf>
    <xf numFmtId="0" fontId="107" fillId="0" borderId="184" xfId="0" applyFont="1" applyBorder="1" applyAlignment="1" applyProtection="1">
      <alignment horizontal="center"/>
      <protection locked="0"/>
    </xf>
    <xf numFmtId="0" fontId="107" fillId="5" borderId="144" xfId="0" applyFont="1" applyFill="1" applyBorder="1" applyAlignment="1" applyProtection="1">
      <alignment horizontal="center"/>
      <protection locked="0"/>
    </xf>
    <xf numFmtId="0" fontId="107" fillId="0" borderId="144" xfId="0" applyFont="1" applyBorder="1" applyAlignment="1" applyProtection="1">
      <alignment horizontal="center"/>
      <protection locked="0"/>
    </xf>
    <xf numFmtId="0" fontId="107" fillId="5" borderId="185" xfId="0" applyFont="1" applyFill="1" applyBorder="1" applyAlignment="1" applyProtection="1">
      <alignment horizontal="center"/>
      <protection locked="0"/>
    </xf>
    <xf numFmtId="0" fontId="68" fillId="0" borderId="184" xfId="0" applyFont="1" applyBorder="1" applyAlignment="1" applyProtection="1">
      <alignment horizontal="center"/>
      <protection locked="0"/>
    </xf>
    <xf numFmtId="0" fontId="68" fillId="5" borderId="144" xfId="0" applyFont="1" applyFill="1" applyBorder="1" applyAlignment="1" applyProtection="1">
      <alignment horizontal="center"/>
      <protection locked="0"/>
    </xf>
    <xf numFmtId="0" fontId="68" fillId="0" borderId="144" xfId="0" applyFont="1" applyBorder="1" applyAlignment="1" applyProtection="1">
      <alignment horizontal="center"/>
      <protection locked="0"/>
    </xf>
    <xf numFmtId="0" fontId="68" fillId="5" borderId="185" xfId="0" applyFont="1" applyFill="1" applyBorder="1" applyAlignment="1" applyProtection="1">
      <alignment horizontal="center"/>
      <protection locked="0"/>
    </xf>
    <xf numFmtId="0" fontId="78" fillId="0" borderId="186" xfId="0" applyFont="1" applyBorder="1" applyAlignment="1" applyProtection="1">
      <alignment horizontal="center"/>
      <protection locked="0"/>
    </xf>
    <xf numFmtId="0" fontId="107" fillId="0" borderId="187" xfId="0" applyFont="1" applyBorder="1" applyAlignment="1" applyProtection="1">
      <alignment horizontal="center"/>
      <protection locked="0"/>
    </xf>
    <xf numFmtId="0" fontId="107" fillId="5" borderId="186" xfId="0" applyFont="1" applyFill="1" applyBorder="1" applyAlignment="1" applyProtection="1">
      <alignment horizontal="center"/>
      <protection locked="0"/>
    </xf>
    <xf numFmtId="0" fontId="107" fillId="0" borderId="186" xfId="0" applyFont="1" applyBorder="1" applyAlignment="1" applyProtection="1">
      <alignment horizontal="center"/>
      <protection locked="0"/>
    </xf>
    <xf numFmtId="0" fontId="107" fillId="0" borderId="186" xfId="0" applyFont="1" applyBorder="1" applyAlignment="1" applyProtection="1">
      <alignment horizontal="center" wrapText="1"/>
      <protection locked="0"/>
    </xf>
    <xf numFmtId="0" fontId="107" fillId="5" borderId="188" xfId="0" applyFont="1" applyFill="1" applyBorder="1" applyAlignment="1" applyProtection="1">
      <alignment horizontal="center"/>
      <protection locked="0"/>
    </xf>
    <xf numFmtId="0" fontId="107" fillId="5" borderId="217" xfId="0" applyFont="1" applyFill="1" applyBorder="1" applyAlignment="1" applyProtection="1">
      <alignment horizontal="center"/>
      <protection locked="0"/>
    </xf>
    <xf numFmtId="0" fontId="78" fillId="0" borderId="147" xfId="0" applyFont="1" applyBorder="1" applyAlignment="1" applyProtection="1">
      <alignment horizontal="center"/>
      <protection locked="0"/>
    </xf>
    <xf numFmtId="0" fontId="68" fillId="0" borderId="189" xfId="0" applyFont="1" applyBorder="1" applyAlignment="1" applyProtection="1">
      <alignment horizontal="center"/>
      <protection locked="0"/>
    </xf>
    <xf numFmtId="0" fontId="68" fillId="5" borderId="147" xfId="0" applyFont="1" applyFill="1" applyBorder="1" applyAlignment="1" applyProtection="1">
      <alignment horizontal="center"/>
      <protection locked="0"/>
    </xf>
    <xf numFmtId="0" fontId="68" fillId="0" borderId="147" xfId="0" applyFont="1" applyBorder="1" applyAlignment="1" applyProtection="1">
      <alignment horizontal="center"/>
      <protection locked="0"/>
    </xf>
    <xf numFmtId="0" fontId="68" fillId="5" borderId="218" xfId="0" applyFont="1" applyFill="1" applyBorder="1" applyAlignment="1" applyProtection="1">
      <alignment horizontal="center"/>
      <protection locked="0"/>
    </xf>
    <xf numFmtId="0" fontId="65" fillId="5" borderId="141" xfId="0" applyFont="1" applyFill="1" applyBorder="1" applyAlignment="1" applyProtection="1">
      <alignment horizontal="center"/>
      <protection locked="0"/>
    </xf>
    <xf numFmtId="0" fontId="78" fillId="0" borderId="156" xfId="0" applyFont="1" applyBorder="1" applyAlignment="1">
      <alignment horizontal="center"/>
    </xf>
    <xf numFmtId="0" fontId="133" fillId="0" borderId="141" xfId="0" applyFont="1" applyBorder="1" applyAlignment="1" applyProtection="1">
      <alignment horizontal="center"/>
      <protection locked="0"/>
    </xf>
    <xf numFmtId="0" fontId="134" fillId="5" borderId="141" xfId="0" applyFont="1" applyFill="1" applyBorder="1" applyAlignment="1" applyProtection="1">
      <alignment horizontal="center"/>
      <protection locked="0"/>
    </xf>
    <xf numFmtId="0" fontId="65" fillId="5" borderId="183" xfId="0" applyFont="1" applyFill="1" applyBorder="1" applyAlignment="1" applyProtection="1">
      <alignment horizontal="center"/>
      <protection locked="0"/>
    </xf>
    <xf numFmtId="0" fontId="68" fillId="5" borderId="190" xfId="0" applyFont="1" applyFill="1" applyBorder="1" applyAlignment="1" applyProtection="1">
      <alignment horizontal="center"/>
      <protection locked="0"/>
    </xf>
    <xf numFmtId="0" fontId="133" fillId="0" borderId="141" xfId="0" applyFont="1" applyBorder="1" applyAlignment="1" applyProtection="1">
      <alignment horizontal="center" wrapText="1"/>
      <protection locked="0"/>
    </xf>
    <xf numFmtId="0" fontId="78" fillId="5" borderId="144" xfId="0" applyFont="1" applyFill="1" applyBorder="1" applyAlignment="1" applyProtection="1">
      <alignment horizontal="center"/>
      <protection locked="0"/>
    </xf>
    <xf numFmtId="0" fontId="134" fillId="0" borderId="144" xfId="0" applyFont="1" applyBorder="1" applyAlignment="1" applyProtection="1">
      <alignment horizontal="center"/>
      <protection locked="0"/>
    </xf>
    <xf numFmtId="0" fontId="65" fillId="0" borderId="141" xfId="0" applyFont="1" applyBorder="1" applyAlignment="1" applyProtection="1">
      <alignment horizontal="center"/>
      <protection locked="0"/>
    </xf>
    <xf numFmtId="0" fontId="65" fillId="0" borderId="182" xfId="0" applyFont="1" applyBorder="1" applyAlignment="1" applyProtection="1">
      <alignment horizontal="center"/>
      <protection locked="0"/>
    </xf>
    <xf numFmtId="0" fontId="78" fillId="0" borderId="141" xfId="0" applyFont="1" applyBorder="1" applyAlignment="1" applyProtection="1">
      <alignment horizontal="center"/>
      <protection locked="0"/>
    </xf>
    <xf numFmtId="0" fontId="0" fillId="3" borderId="0" xfId="1" applyFont="1" applyFill="1"/>
    <xf numFmtId="0" fontId="141" fillId="3" borderId="0" xfId="1" applyFill="1" applyAlignment="1">
      <alignment horizontal="right"/>
    </xf>
    <xf numFmtId="49" fontId="80" fillId="0" borderId="0" xfId="1" applyNumberFormat="1" applyFont="1" applyAlignment="1">
      <alignment horizontal="center"/>
    </xf>
    <xf numFmtId="0" fontId="5" fillId="20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0" fontId="7" fillId="3" borderId="49" xfId="1" applyFont="1" applyFill="1" applyBorder="1" applyAlignment="1">
      <alignment horizontal="center" vertical="center"/>
    </xf>
    <xf numFmtId="167" fontId="0" fillId="0" borderId="0" xfId="1" applyNumberFormat="1" applyFont="1" applyAlignment="1">
      <alignment horizontal="center"/>
    </xf>
    <xf numFmtId="167" fontId="0" fillId="5" borderId="0" xfId="1" applyNumberFormat="1" applyFont="1" applyFill="1" applyAlignment="1">
      <alignment horizontal="center"/>
    </xf>
    <xf numFmtId="0" fontId="0" fillId="0" borderId="0" xfId="1" applyFont="1" applyAlignment="1">
      <alignment horizontal="center"/>
    </xf>
    <xf numFmtId="164" fontId="7" fillId="0" borderId="7" xfId="1" applyNumberFormat="1" applyFont="1" applyBorder="1" applyAlignment="1">
      <alignment horizontal="center"/>
    </xf>
    <xf numFmtId="164" fontId="7" fillId="0" borderId="0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2" fillId="0" borderId="164" xfId="1" applyFont="1" applyBorder="1" applyAlignment="1">
      <alignment horizontal="center"/>
    </xf>
    <xf numFmtId="2" fontId="7" fillId="0" borderId="7" xfId="1" applyNumberFormat="1" applyFont="1" applyBorder="1" applyAlignment="1">
      <alignment horizontal="center"/>
    </xf>
    <xf numFmtId="2" fontId="7" fillId="0" borderId="0" xfId="1" applyNumberFormat="1" applyFont="1" applyBorder="1" applyAlignment="1">
      <alignment horizontal="center"/>
    </xf>
    <xf numFmtId="0" fontId="2" fillId="0" borderId="166" xfId="1" applyFont="1" applyBorder="1" applyAlignment="1">
      <alignment horizontal="center"/>
    </xf>
    <xf numFmtId="0" fontId="10" fillId="5" borderId="8" xfId="1" applyFont="1" applyFill="1" applyBorder="1" applyAlignment="1">
      <alignment horizontal="center" vertical="center"/>
    </xf>
    <xf numFmtId="2" fontId="4" fillId="0" borderId="10" xfId="1" applyNumberFormat="1" applyFont="1" applyBorder="1" applyAlignment="1">
      <alignment horizontal="center"/>
    </xf>
    <xf numFmtId="2" fontId="4" fillId="0" borderId="11" xfId="1" applyNumberFormat="1" applyFont="1" applyBorder="1" applyAlignment="1">
      <alignment horizontal="center"/>
    </xf>
    <xf numFmtId="0" fontId="9" fillId="0" borderId="0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2" fontId="3" fillId="0" borderId="29" xfId="1" applyNumberFormat="1" applyFont="1" applyBorder="1" applyAlignment="1">
      <alignment horizontal="center" vertical="center"/>
    </xf>
    <xf numFmtId="0" fontId="2" fillId="0" borderId="168" xfId="1" applyFont="1" applyBorder="1" applyAlignment="1">
      <alignment horizontal="center"/>
    </xf>
    <xf numFmtId="2" fontId="4" fillId="0" borderId="48" xfId="1" applyNumberFormat="1" applyFont="1" applyBorder="1" applyAlignment="1">
      <alignment horizontal="center"/>
    </xf>
    <xf numFmtId="2" fontId="4" fillId="0" borderId="7" xfId="1" applyNumberFormat="1" applyFont="1" applyBorder="1" applyAlignment="1">
      <alignment horizontal="center"/>
    </xf>
    <xf numFmtId="2" fontId="4" fillId="0" borderId="0" xfId="1" applyNumberFormat="1" applyFont="1" applyBorder="1" applyAlignment="1">
      <alignment horizontal="center"/>
    </xf>
    <xf numFmtId="164" fontId="4" fillId="0" borderId="7" xfId="1" applyNumberFormat="1" applyFont="1" applyBorder="1" applyAlignment="1">
      <alignment horizontal="center"/>
    </xf>
    <xf numFmtId="164" fontId="4" fillId="0" borderId="0" xfId="1" applyNumberFormat="1" applyFont="1" applyBorder="1" applyAlignment="1">
      <alignment horizontal="center"/>
    </xf>
    <xf numFmtId="1" fontId="4" fillId="0" borderId="13" xfId="1" applyNumberFormat="1" applyFont="1" applyBorder="1" applyAlignment="1">
      <alignment horizontal="center"/>
    </xf>
    <xf numFmtId="1" fontId="4" fillId="0" borderId="0" xfId="1" applyNumberFormat="1" applyFont="1" applyBorder="1" applyAlignment="1">
      <alignment horizontal="center"/>
    </xf>
    <xf numFmtId="2" fontId="7" fillId="0" borderId="29" xfId="1" applyNumberFormat="1" applyFont="1" applyBorder="1" applyAlignment="1">
      <alignment horizontal="center" vertical="center"/>
    </xf>
    <xf numFmtId="2" fontId="3" fillId="25" borderId="29" xfId="1" applyNumberFormat="1" applyFont="1" applyFill="1" applyBorder="1" applyAlignment="1">
      <alignment horizontal="center" vertical="center"/>
    </xf>
    <xf numFmtId="0" fontId="2" fillId="25" borderId="219" xfId="1" applyFont="1" applyFill="1" applyBorder="1" applyAlignment="1">
      <alignment horizontal="center"/>
    </xf>
    <xf numFmtId="1" fontId="4" fillId="25" borderId="13" xfId="1" applyNumberFormat="1" applyFont="1" applyFill="1" applyBorder="1" applyAlignment="1">
      <alignment horizontal="center"/>
    </xf>
    <xf numFmtId="0" fontId="2" fillId="0" borderId="0" xfId="1" applyFont="1" applyBorder="1" applyAlignment="1">
      <alignment horizontal="center" vertical="center"/>
    </xf>
    <xf numFmtId="2" fontId="7" fillId="0" borderId="51" xfId="1" applyNumberFormat="1" applyFont="1" applyBorder="1" applyAlignment="1">
      <alignment horizontal="center" vertical="center"/>
    </xf>
    <xf numFmtId="0" fontId="2" fillId="0" borderId="50" xfId="1" applyFont="1" applyBorder="1" applyAlignment="1">
      <alignment horizontal="center"/>
    </xf>
    <xf numFmtId="0" fontId="11" fillId="0" borderId="50" xfId="1" applyFont="1" applyBorder="1" applyAlignment="1">
      <alignment horizontal="center"/>
    </xf>
    <xf numFmtId="0" fontId="11" fillId="20" borderId="50" xfId="1" applyFont="1" applyFill="1" applyBorder="1" applyAlignment="1">
      <alignment horizontal="center"/>
    </xf>
    <xf numFmtId="1" fontId="4" fillId="0" borderId="17" xfId="1" applyNumberFormat="1" applyFont="1" applyBorder="1" applyAlignment="1">
      <alignment horizontal="center"/>
    </xf>
    <xf numFmtId="0" fontId="5" fillId="0" borderId="0" xfId="1" applyFont="1" applyAlignment="1">
      <alignment vertical="center"/>
    </xf>
    <xf numFmtId="49" fontId="7" fillId="20" borderId="0" xfId="1" applyNumberFormat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135" fillId="5" borderId="3" xfId="0" applyFont="1" applyFill="1" applyBorder="1" applyAlignment="1">
      <alignment horizontal="center"/>
    </xf>
    <xf numFmtId="0" fontId="0" fillId="12" borderId="0" xfId="0" applyFont="1" applyFill="1" applyBorder="1" applyAlignment="1">
      <alignment horizontal="center"/>
    </xf>
    <xf numFmtId="0" fontId="0" fillId="0" borderId="220" xfId="0" applyFont="1" applyBorder="1" applyAlignment="1">
      <alignment horizontal="center"/>
    </xf>
    <xf numFmtId="0" fontId="135" fillId="12" borderId="3" xfId="0" applyFont="1" applyFill="1" applyBorder="1" applyAlignment="1">
      <alignment horizontal="center"/>
    </xf>
    <xf numFmtId="0" fontId="121" fillId="12" borderId="3" xfId="0" applyFont="1" applyFill="1" applyBorder="1" applyAlignment="1">
      <alignment horizontal="center"/>
    </xf>
    <xf numFmtId="0" fontId="4" fillId="37" borderId="156" xfId="0" applyFont="1" applyFill="1" applyBorder="1" applyAlignment="1">
      <alignment horizontal="center"/>
    </xf>
    <xf numFmtId="0" fontId="8" fillId="0" borderId="221" xfId="0" applyFont="1" applyBorder="1" applyAlignment="1">
      <alignment horizontal="center"/>
    </xf>
    <xf numFmtId="0" fontId="4" fillId="0" borderId="221" xfId="0" applyFont="1" applyBorder="1" applyAlignment="1">
      <alignment horizontal="center"/>
    </xf>
    <xf numFmtId="0" fontId="4" fillId="37" borderId="156" xfId="0" applyFont="1" applyFill="1" applyBorder="1" applyAlignment="1">
      <alignment horizontal="center" vertical="center"/>
    </xf>
    <xf numFmtId="0" fontId="7" fillId="0" borderId="219" xfId="0" applyFont="1" applyBorder="1" applyAlignment="1">
      <alignment horizontal="center" vertical="center" wrapText="1"/>
    </xf>
    <xf numFmtId="0" fontId="8" fillId="12" borderId="222" xfId="0" applyFont="1" applyFill="1" applyBorder="1" applyAlignment="1">
      <alignment horizontal="center"/>
    </xf>
    <xf numFmtId="0" fontId="4" fillId="12" borderId="156" xfId="0" applyFont="1" applyFill="1" applyBorder="1" applyAlignment="1">
      <alignment horizontal="center" vertical="center"/>
    </xf>
    <xf numFmtId="0" fontId="4" fillId="12" borderId="165" xfId="0" applyFont="1" applyFill="1" applyBorder="1" applyAlignment="1">
      <alignment horizontal="center"/>
    </xf>
    <xf numFmtId="0" fontId="8" fillId="0" borderId="223" xfId="0" applyFont="1" applyBorder="1" applyAlignment="1">
      <alignment horizontal="center"/>
    </xf>
    <xf numFmtId="0" fontId="4" fillId="39" borderId="144" xfId="0" applyFont="1" applyFill="1" applyBorder="1" applyAlignment="1">
      <alignment horizontal="center" vertical="center" wrapText="1"/>
    </xf>
    <xf numFmtId="0" fontId="11" fillId="0" borderId="144" xfId="0" applyFont="1" applyBorder="1" applyAlignment="1">
      <alignment horizontal="center" vertical="center"/>
    </xf>
    <xf numFmtId="0" fontId="11" fillId="5" borderId="144" xfId="0" applyFont="1" applyFill="1" applyBorder="1" applyAlignment="1">
      <alignment horizontal="center" vertical="center"/>
    </xf>
    <xf numFmtId="0" fontId="4" fillId="39" borderId="144" xfId="0" applyFont="1" applyFill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0" fontId="6" fillId="5" borderId="144" xfId="0" applyFont="1" applyFill="1" applyBorder="1" applyAlignment="1">
      <alignment horizontal="center" vertical="center"/>
    </xf>
    <xf numFmtId="0" fontId="11" fillId="12" borderId="144" xfId="0" applyFont="1" applyFill="1" applyBorder="1" applyAlignment="1">
      <alignment horizontal="center" vertical="center"/>
    </xf>
    <xf numFmtId="0" fontId="7" fillId="12" borderId="144" xfId="0" applyFont="1" applyFill="1" applyBorder="1" applyAlignment="1">
      <alignment horizontal="center" vertical="center" wrapText="1"/>
    </xf>
    <xf numFmtId="0" fontId="4" fillId="0" borderId="144" xfId="0" applyFont="1" applyBorder="1" applyAlignment="1">
      <alignment horizontal="center" vertical="top" wrapText="1"/>
    </xf>
    <xf numFmtId="0" fontId="4" fillId="12" borderId="144" xfId="0" applyFont="1" applyFill="1" applyBorder="1" applyAlignment="1">
      <alignment horizontal="center" vertical="center"/>
    </xf>
    <xf numFmtId="0" fontId="11" fillId="12" borderId="224" xfId="0" applyFont="1" applyFill="1" applyBorder="1" applyAlignment="1">
      <alignment horizontal="center" vertical="center"/>
    </xf>
    <xf numFmtId="0" fontId="7" fillId="37" borderId="161" xfId="0" applyFont="1" applyFill="1" applyBorder="1" applyAlignment="1">
      <alignment horizontal="center" vertical="center" wrapText="1"/>
    </xf>
    <xf numFmtId="0" fontId="11" fillId="0" borderId="168" xfId="0" applyFont="1" applyBorder="1" applyAlignment="1">
      <alignment horizontal="center" vertical="center" wrapText="1"/>
    </xf>
    <xf numFmtId="0" fontId="11" fillId="12" borderId="161" xfId="0" applyFont="1" applyFill="1" applyBorder="1" applyAlignment="1">
      <alignment horizontal="center" vertical="center"/>
    </xf>
    <xf numFmtId="0" fontId="11" fillId="12" borderId="161" xfId="0" applyFont="1" applyFill="1" applyBorder="1" applyAlignment="1">
      <alignment horizontal="center" vertical="center" wrapText="1"/>
    </xf>
    <xf numFmtId="0" fontId="110" fillId="12" borderId="161" xfId="0" applyFont="1" applyFill="1" applyBorder="1" applyAlignment="1">
      <alignment horizontal="center" vertical="center"/>
    </xf>
    <xf numFmtId="0" fontId="11" fillId="12" borderId="169" xfId="0" applyFont="1" applyFill="1" applyBorder="1" applyAlignment="1">
      <alignment horizontal="center"/>
    </xf>
    <xf numFmtId="0" fontId="110" fillId="0" borderId="156" xfId="0" applyFont="1" applyBorder="1" applyAlignment="1">
      <alignment horizontal="center" vertical="top" wrapText="1"/>
    </xf>
    <xf numFmtId="0" fontId="110" fillId="12" borderId="165" xfId="0" applyFont="1" applyFill="1" applyBorder="1" applyAlignment="1">
      <alignment horizontal="center"/>
    </xf>
    <xf numFmtId="0" fontId="8" fillId="12" borderId="167" xfId="0" applyFont="1" applyFill="1" applyBorder="1" applyAlignment="1">
      <alignment horizontal="center" wrapText="1"/>
    </xf>
    <xf numFmtId="0" fontId="11" fillId="12" borderId="169" xfId="0" applyFont="1" applyFill="1" applyBorder="1" applyAlignment="1">
      <alignment horizontal="center" wrapText="1"/>
    </xf>
    <xf numFmtId="0" fontId="21" fillId="12" borderId="141" xfId="0" applyFont="1" applyFill="1" applyBorder="1" applyAlignment="1" applyProtection="1">
      <alignment horizontal="center"/>
      <protection locked="0"/>
    </xf>
    <xf numFmtId="0" fontId="0" fillId="3" borderId="144" xfId="0" applyFont="1" applyFill="1" applyBorder="1" applyAlignment="1" applyProtection="1">
      <alignment horizontal="center"/>
      <protection locked="0"/>
    </xf>
    <xf numFmtId="0" fontId="116" fillId="3" borderId="144" xfId="0" applyFont="1" applyFill="1" applyBorder="1" applyAlignment="1" applyProtection="1">
      <alignment horizontal="center"/>
      <protection locked="0"/>
    </xf>
    <xf numFmtId="0" fontId="116" fillId="12" borderId="144" xfId="0" applyFont="1" applyFill="1" applyBorder="1" applyAlignment="1" applyProtection="1">
      <alignment horizontal="center"/>
      <protection locked="0"/>
    </xf>
    <xf numFmtId="0" fontId="116" fillId="12" borderId="186" xfId="0" applyFont="1" applyFill="1" applyBorder="1" applyAlignment="1" applyProtection="1">
      <alignment horizontal="center"/>
      <protection locked="0"/>
    </xf>
    <xf numFmtId="0" fontId="116" fillId="39" borderId="184" xfId="0" applyFont="1" applyFill="1" applyBorder="1" applyAlignment="1" applyProtection="1">
      <alignment horizontal="center"/>
      <protection locked="0"/>
    </xf>
    <xf numFmtId="0" fontId="116" fillId="12" borderId="147" xfId="0" applyFont="1" applyFill="1" applyBorder="1" applyAlignment="1" applyProtection="1">
      <alignment horizontal="center"/>
      <protection locked="0"/>
    </xf>
    <xf numFmtId="0" fontId="116" fillId="12" borderId="189" xfId="0" applyFont="1" applyFill="1" applyBorder="1" applyAlignment="1" applyProtection="1">
      <alignment horizontal="center"/>
      <protection locked="0"/>
    </xf>
    <xf numFmtId="0" fontId="5" fillId="12" borderId="141" xfId="0" applyFont="1" applyFill="1" applyBorder="1" applyAlignment="1" applyProtection="1">
      <alignment horizontal="center"/>
      <protection locked="0"/>
    </xf>
    <xf numFmtId="0" fontId="120" fillId="12" borderId="182" xfId="0" applyFont="1" applyFill="1" applyBorder="1" applyAlignment="1" applyProtection="1">
      <alignment horizontal="center"/>
      <protection locked="0"/>
    </xf>
    <xf numFmtId="0" fontId="116" fillId="12" borderId="203" xfId="0" applyFont="1" applyFill="1" applyBorder="1" applyAlignment="1" applyProtection="1">
      <alignment horizontal="center"/>
      <protection locked="0"/>
    </xf>
    <xf numFmtId="0" fontId="121" fillId="0" borderId="141" xfId="0" applyFont="1" applyBorder="1" applyAlignment="1" applyProtection="1">
      <alignment horizontal="center"/>
      <protection locked="0"/>
    </xf>
    <xf numFmtId="0" fontId="21" fillId="49" borderId="147" xfId="0" applyFont="1" applyFill="1" applyBorder="1" applyAlignment="1" applyProtection="1">
      <alignment horizontal="center"/>
      <protection locked="0"/>
    </xf>
    <xf numFmtId="0" fontId="136" fillId="0" borderId="141" xfId="0" applyFont="1" applyBorder="1" applyAlignment="1" applyProtection="1">
      <alignment horizontal="center"/>
      <protection locked="0"/>
    </xf>
    <xf numFmtId="0" fontId="7" fillId="0" borderId="3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0" fillId="0" borderId="164" xfId="0" applyBorder="1" applyAlignment="1">
      <alignment horizontal="center"/>
    </xf>
    <xf numFmtId="0" fontId="0" fillId="0" borderId="166" xfId="0" applyBorder="1" applyAlignment="1">
      <alignment horizontal="center"/>
    </xf>
    <xf numFmtId="0" fontId="0" fillId="0" borderId="168" xfId="0" applyBorder="1" applyAlignment="1">
      <alignment horizontal="center"/>
    </xf>
    <xf numFmtId="0" fontId="107" fillId="43" borderId="3" xfId="0" applyFont="1" applyFill="1" applyBorder="1" applyAlignment="1">
      <alignment horizontal="center"/>
    </xf>
    <xf numFmtId="0" fontId="107" fillId="0" borderId="0" xfId="0" applyFont="1" applyAlignment="1">
      <alignment horizontal="center"/>
    </xf>
    <xf numFmtId="0" fontId="107" fillId="43" borderId="183" xfId="0" applyFont="1" applyFill="1" applyBorder="1" applyAlignment="1" applyProtection="1">
      <alignment horizontal="center"/>
      <protection locked="0"/>
    </xf>
    <xf numFmtId="0" fontId="133" fillId="43" borderId="141" xfId="0" applyFont="1" applyFill="1" applyBorder="1" applyAlignment="1" applyProtection="1">
      <alignment horizontal="center"/>
      <protection locked="0"/>
    </xf>
    <xf numFmtId="0" fontId="107" fillId="43" borderId="185" xfId="0" applyFont="1" applyFill="1" applyBorder="1" applyAlignment="1" applyProtection="1">
      <alignment horizontal="center"/>
      <protection locked="0"/>
    </xf>
    <xf numFmtId="0" fontId="78" fillId="43" borderId="144" xfId="0" applyFont="1" applyFill="1" applyBorder="1" applyAlignment="1" applyProtection="1">
      <alignment horizontal="center"/>
      <protection locked="0"/>
    </xf>
    <xf numFmtId="0" fontId="68" fillId="43" borderId="185" xfId="0" applyFont="1" applyFill="1" applyBorder="1" applyAlignment="1" applyProtection="1">
      <alignment horizontal="center"/>
      <protection locked="0"/>
    </xf>
    <xf numFmtId="0" fontId="107" fillId="43" borderId="188" xfId="0" applyFont="1" applyFill="1" applyBorder="1" applyAlignment="1" applyProtection="1">
      <alignment horizontal="center"/>
      <protection locked="0"/>
    </xf>
    <xf numFmtId="0" fontId="107" fillId="43" borderId="186" xfId="0" applyFont="1" applyFill="1" applyBorder="1" applyAlignment="1" applyProtection="1">
      <alignment horizontal="center"/>
      <protection locked="0"/>
    </xf>
    <xf numFmtId="0" fontId="107" fillId="43" borderId="144" xfId="0" applyFont="1" applyFill="1" applyBorder="1" applyAlignment="1" applyProtection="1">
      <alignment horizontal="center"/>
      <protection locked="0"/>
    </xf>
    <xf numFmtId="0" fontId="78" fillId="0" borderId="145" xfId="0" applyFont="1" applyBorder="1" applyAlignment="1" applyProtection="1">
      <alignment horizontal="center"/>
      <protection locked="0"/>
    </xf>
    <xf numFmtId="0" fontId="68" fillId="43" borderId="190" xfId="0" applyFont="1" applyFill="1" applyBorder="1" applyAlignment="1" applyProtection="1">
      <alignment horizontal="center"/>
      <protection locked="0"/>
    </xf>
    <xf numFmtId="0" fontId="78" fillId="43" borderId="147" xfId="0" applyFont="1" applyFill="1" applyBorder="1" applyAlignment="1" applyProtection="1">
      <alignment horizontal="center"/>
      <protection locked="0"/>
    </xf>
    <xf numFmtId="0" fontId="78" fillId="0" borderId="148" xfId="0" applyFont="1" applyBorder="1" applyAlignment="1" applyProtection="1">
      <alignment horizontal="center"/>
      <protection locked="0"/>
    </xf>
    <xf numFmtId="0" fontId="133" fillId="0" borderId="182" xfId="0" applyFont="1" applyBorder="1" applyAlignment="1" applyProtection="1">
      <alignment horizontal="center"/>
      <protection locked="0"/>
    </xf>
    <xf numFmtId="0" fontId="65" fillId="43" borderId="183" xfId="0" applyFont="1" applyFill="1" applyBorder="1" applyAlignment="1" applyProtection="1">
      <alignment horizontal="center"/>
      <protection locked="0"/>
    </xf>
    <xf numFmtId="0" fontId="65" fillId="43" borderId="141" xfId="0" applyFont="1" applyFill="1" applyBorder="1" applyAlignment="1" applyProtection="1">
      <alignment horizontal="center"/>
      <protection locked="0"/>
    </xf>
    <xf numFmtId="0" fontId="68" fillId="43" borderId="147" xfId="0" applyFont="1" applyFill="1" applyBorder="1" applyAlignment="1" applyProtection="1">
      <alignment horizontal="center"/>
      <protection locked="0"/>
    </xf>
    <xf numFmtId="0" fontId="0" fillId="0" borderId="3" xfId="0" applyBorder="1"/>
    <xf numFmtId="0" fontId="4" fillId="0" borderId="12" xfId="0" applyFont="1" applyBorder="1" applyAlignment="1">
      <alignment horizontal="center" vertical="center"/>
    </xf>
    <xf numFmtId="0" fontId="4" fillId="0" borderId="225" xfId="0" applyFont="1" applyBorder="1" applyAlignment="1">
      <alignment horizontal="center" vertical="center"/>
    </xf>
    <xf numFmtId="0" fontId="4" fillId="0" borderId="226" xfId="0" applyFont="1" applyBorder="1" applyAlignment="1">
      <alignment horizontal="center" vertical="center"/>
    </xf>
    <xf numFmtId="0" fontId="0" fillId="0" borderId="57" xfId="0" applyBorder="1"/>
    <xf numFmtId="0" fontId="0" fillId="0" borderId="227" xfId="0" applyBorder="1"/>
    <xf numFmtId="2" fontId="5" fillId="0" borderId="0" xfId="0" applyNumberFormat="1" applyFont="1" applyAlignment="1">
      <alignment horizontal="center"/>
    </xf>
    <xf numFmtId="0" fontId="116" fillId="12" borderId="3" xfId="0" applyFont="1" applyFill="1" applyBorder="1" applyAlignment="1">
      <alignment horizontal="center"/>
    </xf>
    <xf numFmtId="0" fontId="121" fillId="5" borderId="3" xfId="0" applyFont="1" applyFill="1" applyBorder="1" applyAlignment="1">
      <alignment horizontal="center"/>
    </xf>
    <xf numFmtId="0" fontId="7" fillId="12" borderId="166" xfId="0" applyFont="1" applyFill="1" applyBorder="1" applyAlignment="1">
      <alignment horizontal="center"/>
    </xf>
    <xf numFmtId="0" fontId="7" fillId="5" borderId="144" xfId="0" applyFont="1" applyFill="1" applyBorder="1" applyAlignment="1">
      <alignment horizontal="center"/>
    </xf>
    <xf numFmtId="0" fontId="7" fillId="0" borderId="167" xfId="0" applyFont="1" applyBorder="1" applyAlignment="1">
      <alignment horizontal="center"/>
    </xf>
    <xf numFmtId="0" fontId="4" fillId="12" borderId="168" xfId="0" applyFont="1" applyFill="1" applyBorder="1" applyAlignment="1">
      <alignment horizontal="center"/>
    </xf>
    <xf numFmtId="0" fontId="0" fillId="51" borderId="3" xfId="0" applyFont="1" applyFill="1" applyBorder="1" applyAlignment="1">
      <alignment horizontal="center"/>
    </xf>
    <xf numFmtId="0" fontId="110" fillId="51" borderId="156" xfId="0" applyFont="1" applyFill="1" applyBorder="1" applyAlignment="1">
      <alignment horizontal="center" vertical="center" wrapText="1"/>
    </xf>
    <xf numFmtId="0" fontId="4" fillId="51" borderId="156" xfId="0" applyFont="1" applyFill="1" applyBorder="1" applyAlignment="1">
      <alignment horizontal="center"/>
    </xf>
    <xf numFmtId="0" fontId="8" fillId="12" borderId="223" xfId="0" applyFont="1" applyFill="1" applyBorder="1" applyAlignment="1">
      <alignment horizontal="center"/>
    </xf>
    <xf numFmtId="0" fontId="8" fillId="39" borderId="144" xfId="0" applyFont="1" applyFill="1" applyBorder="1" applyAlignment="1">
      <alignment horizontal="center"/>
    </xf>
    <xf numFmtId="0" fontId="8" fillId="51" borderId="144" xfId="0" applyFont="1" applyFill="1" applyBorder="1" applyAlignment="1">
      <alignment horizontal="center"/>
    </xf>
    <xf numFmtId="0" fontId="8" fillId="51" borderId="144" xfId="0" applyFont="1" applyFill="1" applyBorder="1" applyAlignment="1">
      <alignment horizontal="center" vertical="center" wrapText="1"/>
    </xf>
    <xf numFmtId="0" fontId="11" fillId="0" borderId="152" xfId="0" applyFont="1" applyBorder="1" applyAlignment="1">
      <alignment horizontal="center"/>
    </xf>
    <xf numFmtId="0" fontId="11" fillId="51" borderId="161" xfId="0" applyFont="1" applyFill="1" applyBorder="1" applyAlignment="1">
      <alignment horizontal="center"/>
    </xf>
    <xf numFmtId="0" fontId="6" fillId="12" borderId="3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4" fillId="5" borderId="20" xfId="0" applyFont="1" applyFill="1" applyBorder="1" applyAlignment="1">
      <alignment horizontal="center"/>
    </xf>
    <xf numFmtId="0" fontId="65" fillId="39" borderId="144" xfId="0" applyFont="1" applyFill="1" applyBorder="1" applyAlignment="1">
      <alignment horizontal="center" vertical="center" wrapText="1"/>
    </xf>
    <xf numFmtId="0" fontId="137" fillId="0" borderId="9" xfId="0" applyFont="1" applyBorder="1" applyAlignment="1">
      <alignment horizontal="center" vertical="center"/>
    </xf>
    <xf numFmtId="0" fontId="137" fillId="5" borderId="9" xfId="0" applyFont="1" applyFill="1" applyBorder="1" applyAlignment="1">
      <alignment horizontal="center" vertical="center"/>
    </xf>
    <xf numFmtId="0" fontId="134" fillId="52" borderId="156" xfId="0" applyFont="1" applyFill="1" applyBorder="1" applyAlignment="1">
      <alignment horizontal="center" vertical="center"/>
    </xf>
    <xf numFmtId="0" fontId="134" fillId="48" borderId="144" xfId="0" applyFont="1" applyFill="1" applyBorder="1" applyAlignment="1">
      <alignment horizontal="center" vertical="center"/>
    </xf>
    <xf numFmtId="0" fontId="121" fillId="52" borderId="14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34" fillId="39" borderId="15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top" wrapText="1"/>
    </xf>
    <xf numFmtId="0" fontId="126" fillId="0" borderId="6" xfId="0" applyFont="1" applyBorder="1" applyAlignment="1">
      <alignment horizontal="center" vertical="top" wrapText="1"/>
    </xf>
    <xf numFmtId="0" fontId="111" fillId="0" borderId="6" xfId="0" applyFont="1" applyBorder="1" applyAlignment="1">
      <alignment horizontal="center" vertical="center"/>
    </xf>
    <xf numFmtId="0" fontId="4" fillId="0" borderId="221" xfId="0" applyFont="1" applyBorder="1" applyAlignment="1">
      <alignment horizontal="center" vertical="center" wrapText="1"/>
    </xf>
    <xf numFmtId="0" fontId="8" fillId="51" borderId="9" xfId="0" applyFont="1" applyFill="1" applyBorder="1" applyAlignment="1">
      <alignment horizontal="center"/>
    </xf>
    <xf numFmtId="0" fontId="65" fillId="0" borderId="9" xfId="0" applyFont="1" applyBorder="1" applyAlignment="1">
      <alignment horizontal="center" vertical="center"/>
    </xf>
    <xf numFmtId="0" fontId="65" fillId="5" borderId="9" xfId="0" applyFont="1" applyFill="1" applyBorder="1" applyAlignment="1">
      <alignment horizontal="center" vertical="center"/>
    </xf>
    <xf numFmtId="0" fontId="126" fillId="39" borderId="156" xfId="0" applyFont="1" applyFill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111" fillId="39" borderId="9" xfId="0" applyFont="1" applyFill="1" applyBorder="1" applyAlignment="1">
      <alignment horizontal="center" vertical="center"/>
    </xf>
    <xf numFmtId="0" fontId="11" fillId="51" borderId="15" xfId="0" applyFont="1" applyFill="1" applyBorder="1" applyAlignment="1">
      <alignment horizontal="center"/>
    </xf>
    <xf numFmtId="0" fontId="0" fillId="2" borderId="153" xfId="0" applyFill="1" applyBorder="1"/>
    <xf numFmtId="0" fontId="0" fillId="12" borderId="6" xfId="0" applyFont="1" applyFill="1" applyBorder="1" applyAlignment="1">
      <alignment horizontal="center"/>
    </xf>
    <xf numFmtId="0" fontId="21" fillId="5" borderId="6" xfId="0" applyFont="1" applyFill="1" applyBorder="1" applyAlignment="1">
      <alignment horizontal="center"/>
    </xf>
    <xf numFmtId="0" fontId="21" fillId="3" borderId="6" xfId="0" applyFont="1" applyFill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21" fillId="3" borderId="9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21" fillId="12" borderId="9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6" fillId="12" borderId="14" xfId="0" applyFont="1" applyFill="1" applyBorder="1" applyAlignment="1">
      <alignment horizontal="center"/>
    </xf>
    <xf numFmtId="0" fontId="0" fillId="12" borderId="9" xfId="0" applyFont="1" applyFill="1" applyBorder="1" applyAlignment="1">
      <alignment horizontal="center"/>
    </xf>
    <xf numFmtId="0" fontId="0" fillId="5" borderId="14" xfId="0" applyFont="1" applyFill="1" applyBorder="1" applyAlignment="1">
      <alignment horizontal="center"/>
    </xf>
    <xf numFmtId="0" fontId="6" fillId="12" borderId="15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0" fillId="12" borderId="9" xfId="0" applyFont="1" applyFill="1" applyBorder="1"/>
    <xf numFmtId="0" fontId="0" fillId="5" borderId="0" xfId="0" applyFont="1" applyFill="1"/>
    <xf numFmtId="0" fontId="5" fillId="12" borderId="14" xfId="0" applyFont="1" applyFill="1" applyBorder="1" applyAlignment="1">
      <alignment horizontal="center"/>
    </xf>
    <xf numFmtId="0" fontId="0" fillId="12" borderId="5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4" fillId="51" borderId="6" xfId="0" applyFont="1" applyFill="1" applyBorder="1" applyAlignment="1">
      <alignment horizontal="center"/>
    </xf>
    <xf numFmtId="0" fontId="4" fillId="51" borderId="6" xfId="0" applyFont="1" applyFill="1" applyBorder="1" applyAlignment="1">
      <alignment horizontal="center" vertical="top" wrapText="1"/>
    </xf>
    <xf numFmtId="0" fontId="110" fillId="0" borderId="228" xfId="0" applyFont="1" applyBorder="1" applyAlignment="1">
      <alignment horizontal="center"/>
    </xf>
    <xf numFmtId="0" fontId="110" fillId="0" borderId="6" xfId="0" applyFont="1" applyBorder="1" applyAlignment="1">
      <alignment horizontal="center" vertical="center"/>
    </xf>
    <xf numFmtId="0" fontId="8" fillId="39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8" fillId="3" borderId="9" xfId="0" applyFont="1" applyFill="1" applyBorder="1" applyAlignment="1">
      <alignment horizontal="center"/>
    </xf>
    <xf numFmtId="0" fontId="8" fillId="39" borderId="9" xfId="0" applyFont="1" applyFill="1" applyBorder="1" applyAlignment="1">
      <alignment horizontal="center" vertical="center" wrapText="1"/>
    </xf>
    <xf numFmtId="0" fontId="7" fillId="51" borderId="15" xfId="0" applyFont="1" applyFill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51" borderId="15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 vertical="center"/>
    </xf>
    <xf numFmtId="0" fontId="110" fillId="0" borderId="6" xfId="0" applyFont="1" applyBorder="1" applyAlignment="1">
      <alignment horizontal="center" vertical="center" wrapText="1"/>
    </xf>
    <xf numFmtId="0" fontId="138" fillId="53" borderId="3" xfId="0" applyFont="1" applyFill="1" applyBorder="1" applyAlignment="1">
      <alignment horizontal="center"/>
    </xf>
    <xf numFmtId="0" fontId="138" fillId="5" borderId="3" xfId="0" applyFont="1" applyFill="1" applyBorder="1" applyAlignment="1">
      <alignment horizontal="center"/>
    </xf>
    <xf numFmtId="0" fontId="4" fillId="53" borderId="6" xfId="0" applyFont="1" applyFill="1" applyBorder="1" applyAlignment="1">
      <alignment horizontal="center"/>
    </xf>
    <xf numFmtId="0" fontId="8" fillId="53" borderId="9" xfId="0" applyFont="1" applyFill="1" applyBorder="1" applyAlignment="1">
      <alignment horizontal="center"/>
    </xf>
    <xf numFmtId="0" fontId="11" fillId="53" borderId="15" xfId="0" applyFont="1" applyFill="1" applyBorder="1" applyAlignment="1">
      <alignment horizontal="center"/>
    </xf>
    <xf numFmtId="0" fontId="4" fillId="51" borderId="6" xfId="0" applyFont="1" applyFill="1" applyBorder="1" applyAlignment="1">
      <alignment horizontal="center" wrapText="1"/>
    </xf>
    <xf numFmtId="0" fontId="4" fillId="51" borderId="6" xfId="0" applyFont="1" applyFill="1" applyBorder="1" applyAlignment="1">
      <alignment horizontal="center" vertical="center" wrapText="1"/>
    </xf>
    <xf numFmtId="0" fontId="8" fillId="0" borderId="196" xfId="0" applyFont="1" applyBorder="1" applyAlignment="1">
      <alignment horizontal="center" vertical="center" wrapText="1"/>
    </xf>
    <xf numFmtId="0" fontId="111" fillId="0" borderId="6" xfId="0" applyFont="1" applyBorder="1" applyAlignment="1">
      <alignment horizontal="center" vertical="center" wrapText="1"/>
    </xf>
    <xf numFmtId="0" fontId="139" fillId="53" borderId="196" xfId="0" applyFont="1" applyFill="1" applyBorder="1" applyAlignment="1">
      <alignment horizontal="center" vertical="top" wrapText="1"/>
    </xf>
    <xf numFmtId="0" fontId="7" fillId="51" borderId="15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/>
    </xf>
    <xf numFmtId="0" fontId="111" fillId="0" borderId="9" xfId="0" applyFont="1" applyBorder="1" applyAlignment="1">
      <alignment horizontal="center" vertical="top" wrapText="1"/>
    </xf>
    <xf numFmtId="0" fontId="124" fillId="51" borderId="9" xfId="0" applyFont="1" applyFill="1" applyBorder="1" applyAlignment="1">
      <alignment horizontal="center" vertical="center" wrapText="1"/>
    </xf>
    <xf numFmtId="0" fontId="8" fillId="53" borderId="15" xfId="0" applyFont="1" applyFill="1" applyBorder="1" applyAlignment="1">
      <alignment horizontal="center"/>
    </xf>
    <xf numFmtId="0" fontId="7" fillId="53" borderId="15" xfId="0" applyFont="1" applyFill="1" applyBorder="1" applyAlignment="1">
      <alignment horizontal="center" vertical="center"/>
    </xf>
    <xf numFmtId="0" fontId="8" fillId="0" borderId="229" xfId="0" applyFont="1" applyBorder="1" applyAlignment="1">
      <alignment horizontal="center"/>
    </xf>
    <xf numFmtId="0" fontId="11" fillId="51" borderId="33" xfId="0" applyFont="1" applyFill="1" applyBorder="1" applyAlignment="1">
      <alignment horizontal="center"/>
    </xf>
    <xf numFmtId="0" fontId="111" fillId="0" borderId="6" xfId="0" applyFont="1" applyBorder="1" applyAlignment="1">
      <alignment horizontal="center"/>
    </xf>
    <xf numFmtId="0" fontId="7" fillId="53" borderId="6" xfId="0" applyFont="1" applyFill="1" applyBorder="1" applyAlignment="1">
      <alignment horizontal="center"/>
    </xf>
    <xf numFmtId="0" fontId="8" fillId="53" borderId="196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9" fillId="0" borderId="27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7" fillId="24" borderId="27" xfId="0" applyFont="1" applyFill="1" applyBorder="1" applyAlignment="1">
      <alignment horizontal="center" vertical="center"/>
    </xf>
    <xf numFmtId="0" fontId="7" fillId="0" borderId="60" xfId="0" applyFont="1" applyBorder="1" applyAlignment="1">
      <alignment horizontal="center" vertical="center" wrapText="1"/>
    </xf>
    <xf numFmtId="0" fontId="7" fillId="23" borderId="27" xfId="0" applyFont="1" applyFill="1" applyBorder="1" applyAlignment="1">
      <alignment horizontal="center" vertical="top" wrapText="1"/>
    </xf>
    <xf numFmtId="0" fontId="7" fillId="9" borderId="27" xfId="0" applyFont="1" applyFill="1" applyBorder="1" applyAlignment="1">
      <alignment horizontal="center" vertical="center" wrapText="1"/>
    </xf>
    <xf numFmtId="0" fontId="7" fillId="25" borderId="27" xfId="0" applyFont="1" applyFill="1" applyBorder="1" applyAlignment="1">
      <alignment horizontal="center" vertical="center" wrapText="1"/>
    </xf>
    <xf numFmtId="0" fontId="7" fillId="24" borderId="27" xfId="0" applyFont="1" applyFill="1" applyBorder="1" applyAlignment="1">
      <alignment horizontal="center" wrapText="1"/>
    </xf>
    <xf numFmtId="0" fontId="90" fillId="0" borderId="0" xfId="0" applyFont="1" applyBorder="1" applyAlignment="1">
      <alignment horizontal="center"/>
    </xf>
    <xf numFmtId="0" fontId="40" fillId="2" borderId="0" xfId="0" applyFont="1" applyFill="1" applyBorder="1" applyAlignment="1">
      <alignment horizontal="center"/>
    </xf>
    <xf numFmtId="0" fontId="7" fillId="20" borderId="27" xfId="0" applyFont="1" applyFill="1" applyBorder="1" applyAlignment="1">
      <alignment horizontal="center" vertical="center"/>
    </xf>
    <xf numFmtId="0" fontId="7" fillId="20" borderId="27" xfId="0" applyFont="1" applyFill="1" applyBorder="1" applyAlignment="1">
      <alignment horizontal="center" wrapText="1"/>
    </xf>
    <xf numFmtId="0" fontId="7" fillId="20" borderId="60" xfId="0" applyFont="1" applyFill="1" applyBorder="1" applyAlignment="1">
      <alignment horizontal="center" wrapText="1"/>
    </xf>
    <xf numFmtId="0" fontId="112" fillId="40" borderId="144" xfId="0" applyFont="1" applyFill="1" applyBorder="1" applyAlignment="1">
      <alignment horizontal="center" vertical="center"/>
    </xf>
    <xf numFmtId="0" fontId="112" fillId="40" borderId="147" xfId="0" applyFont="1" applyFill="1" applyBorder="1" applyAlignment="1">
      <alignment horizontal="center" vertical="center"/>
    </xf>
    <xf numFmtId="0" fontId="7" fillId="0" borderId="60" xfId="0" applyFont="1" applyBorder="1" applyAlignment="1">
      <alignment horizontal="center" wrapText="1"/>
    </xf>
    <xf numFmtId="0" fontId="0" fillId="39" borderId="144" xfId="0" applyFont="1" applyFill="1" applyBorder="1" applyAlignment="1" applyProtection="1">
      <alignment horizontal="center" vertical="center"/>
      <protection locked="0"/>
    </xf>
    <xf numFmtId="0" fontId="3" fillId="0" borderId="27" xfId="0" applyFont="1" applyBorder="1" applyAlignment="1">
      <alignment horizontal="center" vertical="center" wrapText="1"/>
    </xf>
    <xf numFmtId="0" fontId="125" fillId="39" borderId="191" xfId="0" applyFont="1" applyFill="1" applyBorder="1" applyAlignment="1" applyProtection="1">
      <alignment horizontal="center" vertical="center"/>
      <protection locked="0"/>
    </xf>
    <xf numFmtId="2" fontId="10" fillId="0" borderId="29" xfId="0" applyNumberFormat="1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4" fillId="0" borderId="144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top" wrapText="1"/>
    </xf>
    <xf numFmtId="0" fontId="32" fillId="0" borderId="27" xfId="0" applyFont="1" applyBorder="1" applyAlignment="1">
      <alignment horizontal="center" vertical="center"/>
    </xf>
    <xf numFmtId="2" fontId="7" fillId="0" borderId="60" xfId="0" applyNumberFormat="1" applyFont="1" applyBorder="1" applyAlignment="1">
      <alignment horizontal="center" vertical="center" wrapText="1"/>
    </xf>
    <xf numFmtId="0" fontId="32" fillId="3" borderId="0" xfId="1" applyFont="1" applyFill="1" applyBorder="1" applyAlignment="1">
      <alignment horizontal="center" vertical="center"/>
    </xf>
    <xf numFmtId="0" fontId="3" fillId="0" borderId="27" xfId="1" applyFont="1" applyBorder="1" applyAlignment="1">
      <alignment horizontal="center" vertical="center"/>
    </xf>
    <xf numFmtId="0" fontId="3" fillId="0" borderId="27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/>
    </xf>
  </cellXfs>
  <cellStyles count="2">
    <cellStyle name="Normale" xfId="0" builtinId="0"/>
    <cellStyle name="Testo descrittivo" xfId="1" builtinId="53" customBuiltin="1"/>
  </cellStyles>
  <dxfs count="162"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  <dxf>
      <font>
        <b val="0"/>
        <i val="0"/>
        <strike val="0"/>
        <outline val="0"/>
        <shadow val="0"/>
        <u val="none"/>
        <color rgb="FFFFFFFF"/>
        <name val="Arial"/>
      </font>
      <numFmt numFmtId="0" formatCode="General"/>
      <fill>
        <patternFill>
          <bgColor rgb="FFFFFFFF"/>
        </patternFill>
      </fill>
      <border diagonalUp="0" diagonalDown="0">
        <left/>
        <right/>
        <top/>
        <bottom/>
      </border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FF300C"/>
      <rgbColor rgb="FF00AD00"/>
      <rgbColor rgb="FFAFF7FF"/>
      <rgbColor rgb="FFF58220"/>
      <rgbColor rgb="FFFDD4D2"/>
      <rgbColor rgb="FF00AAAD"/>
      <rgbColor rgb="FFB0AFB1"/>
      <rgbColor rgb="FFF7A19A"/>
      <rgbColor rgb="FFAEADAF"/>
      <rgbColor rgb="FFCE181E"/>
      <rgbColor rgb="FFFFFFBF"/>
      <rgbColor rgb="FFCCFFFF"/>
      <rgbColor rgb="FFF7DEDA"/>
      <rgbColor rgb="FFFF6464"/>
      <rgbColor rgb="FF046BE3"/>
      <rgbColor rgb="FFDCDEE5"/>
      <rgbColor rgb="FFCFFFCF"/>
      <rgbColor rgb="FFFE69FE"/>
      <rgbColor rgb="FFFFF200"/>
      <rgbColor rgb="FF66FFFF"/>
      <rgbColor rgb="FFFAD9D7"/>
      <rgbColor rgb="FFFF3300"/>
      <rgbColor rgb="FF00ACB0"/>
      <rgbColor rgb="FF95F1F0"/>
      <rgbColor rgb="FF00B4B8"/>
      <rgbColor rgb="FFD2FFFF"/>
      <rgbColor rgb="FFCCFFCC"/>
      <rgbColor rgb="FFFFFFAB"/>
      <rgbColor rgb="FF69CEE5"/>
      <rgbColor rgb="FFFF9AFF"/>
      <rgbColor rgb="FFE6B9B8"/>
      <rgbColor rgb="FFFFCC99"/>
      <rgbColor rgb="FF3A94EA"/>
      <rgbColor rgb="FF489DE4"/>
      <rgbColor rgb="FF8FD24E"/>
      <rgbColor rgb="FFFFFF66"/>
      <rgbColor rgb="FFFE8707"/>
      <rgbColor rgb="FFFE6F02"/>
      <rgbColor rgb="FFFA830E"/>
      <rgbColor rgb="FFAAA9AD"/>
      <rgbColor rgb="FF00215E"/>
      <rgbColor rgb="FF00C838"/>
      <rgbColor rgb="FF00CC00"/>
      <rgbColor rgb="FFFDC89E"/>
      <rgbColor rgb="FF993322"/>
      <rgbColor rgb="FFED1C24"/>
      <rgbColor rgb="FF333399"/>
      <rgbColor rgb="FF31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2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0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3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4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5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6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52</xdr:row>
      <xdr:rowOff>55440</xdr:rowOff>
    </xdr:to>
    <xdr:sp macro="" textlink="">
      <xdr:nvSpPr>
        <xdr:cNvPr id="7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8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9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10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11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12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13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52</xdr:row>
      <xdr:rowOff>56160</xdr:rowOff>
    </xdr:to>
    <xdr:sp macro="" textlink="">
      <xdr:nvSpPr>
        <xdr:cNvPr id="14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15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16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17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18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19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20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52</xdr:row>
      <xdr:rowOff>63720</xdr:rowOff>
    </xdr:to>
    <xdr:sp macro="" textlink="">
      <xdr:nvSpPr>
        <xdr:cNvPr id="21" name="CustomShape 1" hidden="1"/>
        <xdr:cNvSpPr/>
      </xdr:nvSpPr>
      <xdr:spPr>
        <a:xfrm>
          <a:off x="0" y="0"/>
          <a:ext cx="10041840" cy="95104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2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3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4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5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6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7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52</xdr:row>
      <xdr:rowOff>57240</xdr:rowOff>
    </xdr:to>
    <xdr:sp macro="" textlink="">
      <xdr:nvSpPr>
        <xdr:cNvPr id="28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29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30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31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32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33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34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52</xdr:row>
      <xdr:rowOff>57960</xdr:rowOff>
    </xdr:to>
    <xdr:sp macro="" textlink="">
      <xdr:nvSpPr>
        <xdr:cNvPr id="35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36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37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38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39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40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41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52</xdr:row>
      <xdr:rowOff>58320</xdr:rowOff>
    </xdr:to>
    <xdr:sp macro="" textlink="">
      <xdr:nvSpPr>
        <xdr:cNvPr id="42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3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4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5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6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7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8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52</xdr:row>
      <xdr:rowOff>58680</xdr:rowOff>
    </xdr:to>
    <xdr:sp macro="" textlink="">
      <xdr:nvSpPr>
        <xdr:cNvPr id="49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0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1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2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3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4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5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52</xdr:row>
      <xdr:rowOff>59760</xdr:rowOff>
    </xdr:to>
    <xdr:sp macro="" textlink="">
      <xdr:nvSpPr>
        <xdr:cNvPr id="56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57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58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59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60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61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62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52</xdr:row>
      <xdr:rowOff>60480</xdr:rowOff>
    </xdr:to>
    <xdr:sp macro="" textlink="">
      <xdr:nvSpPr>
        <xdr:cNvPr id="63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64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65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66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67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68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69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52</xdr:row>
      <xdr:rowOff>60840</xdr:rowOff>
    </xdr:to>
    <xdr:sp macro="" textlink="">
      <xdr:nvSpPr>
        <xdr:cNvPr id="70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1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2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3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4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5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6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52</xdr:row>
      <xdr:rowOff>61200</xdr:rowOff>
    </xdr:to>
    <xdr:sp macro="" textlink="">
      <xdr:nvSpPr>
        <xdr:cNvPr id="77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78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79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80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81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82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83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52</xdr:row>
      <xdr:rowOff>61560</xdr:rowOff>
    </xdr:to>
    <xdr:sp macro="" textlink="">
      <xdr:nvSpPr>
        <xdr:cNvPr id="84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85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86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87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88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89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90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52</xdr:row>
      <xdr:rowOff>63000</xdr:rowOff>
    </xdr:to>
    <xdr:sp macro="" textlink="">
      <xdr:nvSpPr>
        <xdr:cNvPr id="91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2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3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4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5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6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7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52</xdr:row>
      <xdr:rowOff>64440</xdr:rowOff>
    </xdr:to>
    <xdr:sp macro="" textlink="">
      <xdr:nvSpPr>
        <xdr:cNvPr id="98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99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100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101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102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103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104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52</xdr:row>
      <xdr:rowOff>64800</xdr:rowOff>
    </xdr:to>
    <xdr:sp macro="" textlink="">
      <xdr:nvSpPr>
        <xdr:cNvPr id="105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06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07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08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09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10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11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52</xdr:row>
      <xdr:rowOff>66240</xdr:rowOff>
    </xdr:to>
    <xdr:sp macro="" textlink="">
      <xdr:nvSpPr>
        <xdr:cNvPr id="112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3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4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5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6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7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8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52</xdr:row>
      <xdr:rowOff>66600</xdr:rowOff>
    </xdr:to>
    <xdr:sp macro="" textlink="">
      <xdr:nvSpPr>
        <xdr:cNvPr id="119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0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1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2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3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4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5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52</xdr:row>
      <xdr:rowOff>67320</xdr:rowOff>
    </xdr:to>
    <xdr:sp macro="" textlink="">
      <xdr:nvSpPr>
        <xdr:cNvPr id="126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27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28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29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30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31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32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52</xdr:row>
      <xdr:rowOff>69120</xdr:rowOff>
    </xdr:to>
    <xdr:sp macro="" textlink="">
      <xdr:nvSpPr>
        <xdr:cNvPr id="133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34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35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36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37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38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39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52</xdr:row>
      <xdr:rowOff>70200</xdr:rowOff>
    </xdr:to>
    <xdr:sp macro="" textlink="">
      <xdr:nvSpPr>
        <xdr:cNvPr id="140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1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2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3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4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5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6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52</xdr:row>
      <xdr:rowOff>71280</xdr:rowOff>
    </xdr:to>
    <xdr:sp macro="" textlink="">
      <xdr:nvSpPr>
        <xdr:cNvPr id="147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4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4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5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51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52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53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52</xdr:row>
      <xdr:rowOff>74520</xdr:rowOff>
    </xdr:to>
    <xdr:sp macro="" textlink="">
      <xdr:nvSpPr>
        <xdr:cNvPr id="154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55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56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57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58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59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60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52</xdr:row>
      <xdr:rowOff>76320</xdr:rowOff>
    </xdr:to>
    <xdr:sp macro="" textlink="">
      <xdr:nvSpPr>
        <xdr:cNvPr id="16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58</xdr:row>
      <xdr:rowOff>110880</xdr:rowOff>
    </xdr:to>
    <xdr:sp macro="" textlink="">
      <xdr:nvSpPr>
        <xdr:cNvPr id="161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58</xdr:row>
      <xdr:rowOff>110880</xdr:rowOff>
    </xdr:to>
    <xdr:sp macro="" textlink="">
      <xdr:nvSpPr>
        <xdr:cNvPr id="162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58</xdr:row>
      <xdr:rowOff>110880</xdr:rowOff>
    </xdr:to>
    <xdr:sp macro="" textlink="">
      <xdr:nvSpPr>
        <xdr:cNvPr id="163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58</xdr:row>
      <xdr:rowOff>110880</xdr:rowOff>
    </xdr:to>
    <xdr:sp macro="" textlink="">
      <xdr:nvSpPr>
        <xdr:cNvPr id="164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351000</xdr:colOff>
      <xdr:row>58</xdr:row>
      <xdr:rowOff>110880</xdr:rowOff>
    </xdr:to>
    <xdr:sp macro="" textlink="">
      <xdr:nvSpPr>
        <xdr:cNvPr id="165" name="CustomShape 1"/>
        <xdr:cNvSpPr/>
      </xdr:nvSpPr>
      <xdr:spPr>
        <a:xfrm>
          <a:off x="360" y="0"/>
          <a:ext cx="9503280" cy="9502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58</xdr:row>
      <xdr:rowOff>111600</xdr:rowOff>
    </xdr:to>
    <xdr:sp macro="" textlink="">
      <xdr:nvSpPr>
        <xdr:cNvPr id="166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58</xdr:row>
      <xdr:rowOff>111600</xdr:rowOff>
    </xdr:to>
    <xdr:sp macro="" textlink="">
      <xdr:nvSpPr>
        <xdr:cNvPr id="167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58</xdr:row>
      <xdr:rowOff>111600</xdr:rowOff>
    </xdr:to>
    <xdr:sp macro="" textlink="">
      <xdr:nvSpPr>
        <xdr:cNvPr id="168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58</xdr:row>
      <xdr:rowOff>111600</xdr:rowOff>
    </xdr:to>
    <xdr:sp macro="" textlink="">
      <xdr:nvSpPr>
        <xdr:cNvPr id="169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351720</xdr:colOff>
      <xdr:row>58</xdr:row>
      <xdr:rowOff>111600</xdr:rowOff>
    </xdr:to>
    <xdr:sp macro="" textlink="">
      <xdr:nvSpPr>
        <xdr:cNvPr id="170" name="CustomShape 1"/>
        <xdr:cNvSpPr/>
      </xdr:nvSpPr>
      <xdr:spPr>
        <a:xfrm>
          <a:off x="360" y="0"/>
          <a:ext cx="9504000" cy="9502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58</xdr:row>
      <xdr:rowOff>111960</xdr:rowOff>
    </xdr:to>
    <xdr:sp macro="" textlink="">
      <xdr:nvSpPr>
        <xdr:cNvPr id="171" name="CustomShape 1" hidden="1"/>
        <xdr:cNvSpPr/>
      </xdr:nvSpPr>
      <xdr:spPr>
        <a:xfrm>
          <a:off x="0" y="0"/>
          <a:ext cx="10041840" cy="9503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58</xdr:row>
      <xdr:rowOff>111960</xdr:rowOff>
    </xdr:to>
    <xdr:sp macro="" textlink="">
      <xdr:nvSpPr>
        <xdr:cNvPr id="172" name="CustomShape 1" hidden="1"/>
        <xdr:cNvSpPr/>
      </xdr:nvSpPr>
      <xdr:spPr>
        <a:xfrm>
          <a:off x="0" y="0"/>
          <a:ext cx="10041840" cy="9503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58</xdr:row>
      <xdr:rowOff>111960</xdr:rowOff>
    </xdr:to>
    <xdr:sp macro="" textlink="">
      <xdr:nvSpPr>
        <xdr:cNvPr id="173" name="CustomShape 1" hidden="1"/>
        <xdr:cNvSpPr/>
      </xdr:nvSpPr>
      <xdr:spPr>
        <a:xfrm>
          <a:off x="0" y="0"/>
          <a:ext cx="10041840" cy="9503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58</xdr:row>
      <xdr:rowOff>111960</xdr:rowOff>
    </xdr:to>
    <xdr:sp macro="" textlink="">
      <xdr:nvSpPr>
        <xdr:cNvPr id="174" name="CustomShape 1" hidden="1"/>
        <xdr:cNvSpPr/>
      </xdr:nvSpPr>
      <xdr:spPr>
        <a:xfrm>
          <a:off x="0" y="0"/>
          <a:ext cx="10041840" cy="9503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58</xdr:row>
      <xdr:rowOff>111960</xdr:rowOff>
    </xdr:to>
    <xdr:sp macro="" textlink="">
      <xdr:nvSpPr>
        <xdr:cNvPr id="175" name="CustomShape 1" hidden="1"/>
        <xdr:cNvSpPr/>
      </xdr:nvSpPr>
      <xdr:spPr>
        <a:xfrm>
          <a:off x="0" y="0"/>
          <a:ext cx="10041840" cy="9503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58</xdr:row>
      <xdr:rowOff>112680</xdr:rowOff>
    </xdr:to>
    <xdr:sp macro="" textlink="">
      <xdr:nvSpPr>
        <xdr:cNvPr id="176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58</xdr:row>
      <xdr:rowOff>112680</xdr:rowOff>
    </xdr:to>
    <xdr:sp macro="" textlink="">
      <xdr:nvSpPr>
        <xdr:cNvPr id="177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58</xdr:row>
      <xdr:rowOff>112680</xdr:rowOff>
    </xdr:to>
    <xdr:sp macro="" textlink="">
      <xdr:nvSpPr>
        <xdr:cNvPr id="178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58</xdr:row>
      <xdr:rowOff>112680</xdr:rowOff>
    </xdr:to>
    <xdr:sp macro="" textlink="">
      <xdr:nvSpPr>
        <xdr:cNvPr id="179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352800</xdr:colOff>
      <xdr:row>58</xdr:row>
      <xdr:rowOff>112680</xdr:rowOff>
    </xdr:to>
    <xdr:sp macro="" textlink="">
      <xdr:nvSpPr>
        <xdr:cNvPr id="180" name="CustomShape 1"/>
        <xdr:cNvSpPr/>
      </xdr:nvSpPr>
      <xdr:spPr>
        <a:xfrm>
          <a:off x="360" y="0"/>
          <a:ext cx="9505080" cy="9504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58</xdr:row>
      <xdr:rowOff>113400</xdr:rowOff>
    </xdr:to>
    <xdr:sp macro="" textlink="">
      <xdr:nvSpPr>
        <xdr:cNvPr id="181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58</xdr:row>
      <xdr:rowOff>113400</xdr:rowOff>
    </xdr:to>
    <xdr:sp macro="" textlink="">
      <xdr:nvSpPr>
        <xdr:cNvPr id="182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58</xdr:row>
      <xdr:rowOff>113400</xdr:rowOff>
    </xdr:to>
    <xdr:sp macro="" textlink="">
      <xdr:nvSpPr>
        <xdr:cNvPr id="183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58</xdr:row>
      <xdr:rowOff>113400</xdr:rowOff>
    </xdr:to>
    <xdr:sp macro="" textlink="">
      <xdr:nvSpPr>
        <xdr:cNvPr id="184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353520</xdr:colOff>
      <xdr:row>58</xdr:row>
      <xdr:rowOff>113400</xdr:rowOff>
    </xdr:to>
    <xdr:sp macro="" textlink="">
      <xdr:nvSpPr>
        <xdr:cNvPr id="185" name="CustomShape 1"/>
        <xdr:cNvSpPr/>
      </xdr:nvSpPr>
      <xdr:spPr>
        <a:xfrm>
          <a:off x="360" y="0"/>
          <a:ext cx="9505800" cy="95047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58</xdr:row>
      <xdr:rowOff>113760</xdr:rowOff>
    </xdr:to>
    <xdr:sp macro="" textlink="">
      <xdr:nvSpPr>
        <xdr:cNvPr id="186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58</xdr:row>
      <xdr:rowOff>113760</xdr:rowOff>
    </xdr:to>
    <xdr:sp macro="" textlink="">
      <xdr:nvSpPr>
        <xdr:cNvPr id="187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58</xdr:row>
      <xdr:rowOff>113760</xdr:rowOff>
    </xdr:to>
    <xdr:sp macro="" textlink="">
      <xdr:nvSpPr>
        <xdr:cNvPr id="188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58</xdr:row>
      <xdr:rowOff>113760</xdr:rowOff>
    </xdr:to>
    <xdr:sp macro="" textlink="">
      <xdr:nvSpPr>
        <xdr:cNvPr id="189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353880</xdr:colOff>
      <xdr:row>58</xdr:row>
      <xdr:rowOff>113760</xdr:rowOff>
    </xdr:to>
    <xdr:sp macro="" textlink="">
      <xdr:nvSpPr>
        <xdr:cNvPr id="190" name="CustomShape 1"/>
        <xdr:cNvSpPr/>
      </xdr:nvSpPr>
      <xdr:spPr>
        <a:xfrm>
          <a:off x="360" y="0"/>
          <a:ext cx="9506160" cy="9505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58</xdr:row>
      <xdr:rowOff>114120</xdr:rowOff>
    </xdr:to>
    <xdr:sp macro="" textlink="">
      <xdr:nvSpPr>
        <xdr:cNvPr id="191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58</xdr:row>
      <xdr:rowOff>114120</xdr:rowOff>
    </xdr:to>
    <xdr:sp macro="" textlink="">
      <xdr:nvSpPr>
        <xdr:cNvPr id="192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58</xdr:row>
      <xdr:rowOff>114120</xdr:rowOff>
    </xdr:to>
    <xdr:sp macro="" textlink="">
      <xdr:nvSpPr>
        <xdr:cNvPr id="193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58</xdr:row>
      <xdr:rowOff>114120</xdr:rowOff>
    </xdr:to>
    <xdr:sp macro="" textlink="">
      <xdr:nvSpPr>
        <xdr:cNvPr id="194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354240</xdr:colOff>
      <xdr:row>58</xdr:row>
      <xdr:rowOff>114120</xdr:rowOff>
    </xdr:to>
    <xdr:sp macro="" textlink="">
      <xdr:nvSpPr>
        <xdr:cNvPr id="195" name="CustomShape 1"/>
        <xdr:cNvSpPr/>
      </xdr:nvSpPr>
      <xdr:spPr>
        <a:xfrm>
          <a:off x="360" y="0"/>
          <a:ext cx="9506520" cy="95054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58</xdr:row>
      <xdr:rowOff>115200</xdr:rowOff>
    </xdr:to>
    <xdr:sp macro="" textlink="">
      <xdr:nvSpPr>
        <xdr:cNvPr id="196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58</xdr:row>
      <xdr:rowOff>115200</xdr:rowOff>
    </xdr:to>
    <xdr:sp macro="" textlink="">
      <xdr:nvSpPr>
        <xdr:cNvPr id="197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58</xdr:row>
      <xdr:rowOff>115200</xdr:rowOff>
    </xdr:to>
    <xdr:sp macro="" textlink="">
      <xdr:nvSpPr>
        <xdr:cNvPr id="198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58</xdr:row>
      <xdr:rowOff>115200</xdr:rowOff>
    </xdr:to>
    <xdr:sp macro="" textlink="">
      <xdr:nvSpPr>
        <xdr:cNvPr id="199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355320</xdr:colOff>
      <xdr:row>58</xdr:row>
      <xdr:rowOff>115200</xdr:rowOff>
    </xdr:to>
    <xdr:sp macro="" textlink="">
      <xdr:nvSpPr>
        <xdr:cNvPr id="200" name="CustomShape 1"/>
        <xdr:cNvSpPr/>
      </xdr:nvSpPr>
      <xdr:spPr>
        <a:xfrm>
          <a:off x="360" y="0"/>
          <a:ext cx="9507600" cy="95065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58</xdr:row>
      <xdr:rowOff>115920</xdr:rowOff>
    </xdr:to>
    <xdr:sp macro="" textlink="">
      <xdr:nvSpPr>
        <xdr:cNvPr id="201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58</xdr:row>
      <xdr:rowOff>115920</xdr:rowOff>
    </xdr:to>
    <xdr:sp macro="" textlink="">
      <xdr:nvSpPr>
        <xdr:cNvPr id="202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58</xdr:row>
      <xdr:rowOff>115920</xdr:rowOff>
    </xdr:to>
    <xdr:sp macro="" textlink="">
      <xdr:nvSpPr>
        <xdr:cNvPr id="203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58</xdr:row>
      <xdr:rowOff>115920</xdr:rowOff>
    </xdr:to>
    <xdr:sp macro="" textlink="">
      <xdr:nvSpPr>
        <xdr:cNvPr id="204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356040</xdr:colOff>
      <xdr:row>58</xdr:row>
      <xdr:rowOff>115920</xdr:rowOff>
    </xdr:to>
    <xdr:sp macro="" textlink="">
      <xdr:nvSpPr>
        <xdr:cNvPr id="205" name="CustomShape 1"/>
        <xdr:cNvSpPr/>
      </xdr:nvSpPr>
      <xdr:spPr>
        <a:xfrm>
          <a:off x="360" y="0"/>
          <a:ext cx="9508320" cy="95072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58</xdr:row>
      <xdr:rowOff>116280</xdr:rowOff>
    </xdr:to>
    <xdr:sp macro="" textlink="">
      <xdr:nvSpPr>
        <xdr:cNvPr id="206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58</xdr:row>
      <xdr:rowOff>116280</xdr:rowOff>
    </xdr:to>
    <xdr:sp macro="" textlink="">
      <xdr:nvSpPr>
        <xdr:cNvPr id="207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58</xdr:row>
      <xdr:rowOff>116280</xdr:rowOff>
    </xdr:to>
    <xdr:sp macro="" textlink="">
      <xdr:nvSpPr>
        <xdr:cNvPr id="208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58</xdr:row>
      <xdr:rowOff>116280</xdr:rowOff>
    </xdr:to>
    <xdr:sp macro="" textlink="">
      <xdr:nvSpPr>
        <xdr:cNvPr id="209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356400</xdr:colOff>
      <xdr:row>58</xdr:row>
      <xdr:rowOff>116280</xdr:rowOff>
    </xdr:to>
    <xdr:sp macro="" textlink="">
      <xdr:nvSpPr>
        <xdr:cNvPr id="210" name="CustomShape 1"/>
        <xdr:cNvSpPr/>
      </xdr:nvSpPr>
      <xdr:spPr>
        <a:xfrm>
          <a:off x="360" y="0"/>
          <a:ext cx="9508680" cy="95076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58</xdr:row>
      <xdr:rowOff>116640</xdr:rowOff>
    </xdr:to>
    <xdr:sp macro="" textlink="">
      <xdr:nvSpPr>
        <xdr:cNvPr id="211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58</xdr:row>
      <xdr:rowOff>116640</xdr:rowOff>
    </xdr:to>
    <xdr:sp macro="" textlink="">
      <xdr:nvSpPr>
        <xdr:cNvPr id="212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58</xdr:row>
      <xdr:rowOff>116640</xdr:rowOff>
    </xdr:to>
    <xdr:sp macro="" textlink="">
      <xdr:nvSpPr>
        <xdr:cNvPr id="213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58</xdr:row>
      <xdr:rowOff>116640</xdr:rowOff>
    </xdr:to>
    <xdr:sp macro="" textlink="">
      <xdr:nvSpPr>
        <xdr:cNvPr id="214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356760</xdr:colOff>
      <xdr:row>58</xdr:row>
      <xdr:rowOff>116640</xdr:rowOff>
    </xdr:to>
    <xdr:sp macro="" textlink="">
      <xdr:nvSpPr>
        <xdr:cNvPr id="215" name="CustomShape 1"/>
        <xdr:cNvSpPr/>
      </xdr:nvSpPr>
      <xdr:spPr>
        <a:xfrm>
          <a:off x="360" y="0"/>
          <a:ext cx="9509040" cy="9507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58</xdr:row>
      <xdr:rowOff>117000</xdr:rowOff>
    </xdr:to>
    <xdr:sp macro="" textlink="">
      <xdr:nvSpPr>
        <xdr:cNvPr id="216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58</xdr:row>
      <xdr:rowOff>117000</xdr:rowOff>
    </xdr:to>
    <xdr:sp macro="" textlink="">
      <xdr:nvSpPr>
        <xdr:cNvPr id="217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58</xdr:row>
      <xdr:rowOff>117000</xdr:rowOff>
    </xdr:to>
    <xdr:sp macro="" textlink="">
      <xdr:nvSpPr>
        <xdr:cNvPr id="218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58</xdr:row>
      <xdr:rowOff>117000</xdr:rowOff>
    </xdr:to>
    <xdr:sp macro="" textlink="">
      <xdr:nvSpPr>
        <xdr:cNvPr id="219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357120</xdr:colOff>
      <xdr:row>58</xdr:row>
      <xdr:rowOff>117000</xdr:rowOff>
    </xdr:to>
    <xdr:sp macro="" textlink="">
      <xdr:nvSpPr>
        <xdr:cNvPr id="220" name="CustomShape 1"/>
        <xdr:cNvSpPr/>
      </xdr:nvSpPr>
      <xdr:spPr>
        <a:xfrm>
          <a:off x="360" y="0"/>
          <a:ext cx="9509400" cy="95083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58</xdr:row>
      <xdr:rowOff>118440</xdr:rowOff>
    </xdr:to>
    <xdr:sp macro="" textlink="">
      <xdr:nvSpPr>
        <xdr:cNvPr id="221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58</xdr:row>
      <xdr:rowOff>118440</xdr:rowOff>
    </xdr:to>
    <xdr:sp macro="" textlink="">
      <xdr:nvSpPr>
        <xdr:cNvPr id="222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58</xdr:row>
      <xdr:rowOff>118440</xdr:rowOff>
    </xdr:to>
    <xdr:sp macro="" textlink="">
      <xdr:nvSpPr>
        <xdr:cNvPr id="223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58</xdr:row>
      <xdr:rowOff>118440</xdr:rowOff>
    </xdr:to>
    <xdr:sp macro="" textlink="">
      <xdr:nvSpPr>
        <xdr:cNvPr id="224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358560</xdr:colOff>
      <xdr:row>58</xdr:row>
      <xdr:rowOff>118440</xdr:rowOff>
    </xdr:to>
    <xdr:sp macro="" textlink="">
      <xdr:nvSpPr>
        <xdr:cNvPr id="225" name="CustomShape 1"/>
        <xdr:cNvSpPr/>
      </xdr:nvSpPr>
      <xdr:spPr>
        <a:xfrm>
          <a:off x="360" y="0"/>
          <a:ext cx="9510840" cy="95097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58</xdr:row>
      <xdr:rowOff>119880</xdr:rowOff>
    </xdr:to>
    <xdr:sp macro="" textlink="">
      <xdr:nvSpPr>
        <xdr:cNvPr id="226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58</xdr:row>
      <xdr:rowOff>119880</xdr:rowOff>
    </xdr:to>
    <xdr:sp macro="" textlink="">
      <xdr:nvSpPr>
        <xdr:cNvPr id="227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58</xdr:row>
      <xdr:rowOff>119880</xdr:rowOff>
    </xdr:to>
    <xdr:sp macro="" textlink="">
      <xdr:nvSpPr>
        <xdr:cNvPr id="228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58</xdr:row>
      <xdr:rowOff>119880</xdr:rowOff>
    </xdr:to>
    <xdr:sp macro="" textlink="">
      <xdr:nvSpPr>
        <xdr:cNvPr id="229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360000</xdr:colOff>
      <xdr:row>58</xdr:row>
      <xdr:rowOff>119880</xdr:rowOff>
    </xdr:to>
    <xdr:sp macro="" textlink="">
      <xdr:nvSpPr>
        <xdr:cNvPr id="230" name="CustomShape 1"/>
        <xdr:cNvSpPr/>
      </xdr:nvSpPr>
      <xdr:spPr>
        <a:xfrm>
          <a:off x="360" y="0"/>
          <a:ext cx="9512280" cy="95112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58</xdr:row>
      <xdr:rowOff>120240</xdr:rowOff>
    </xdr:to>
    <xdr:sp macro="" textlink="">
      <xdr:nvSpPr>
        <xdr:cNvPr id="231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58</xdr:row>
      <xdr:rowOff>120240</xdr:rowOff>
    </xdr:to>
    <xdr:sp macro="" textlink="">
      <xdr:nvSpPr>
        <xdr:cNvPr id="232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58</xdr:row>
      <xdr:rowOff>120240</xdr:rowOff>
    </xdr:to>
    <xdr:sp macro="" textlink="">
      <xdr:nvSpPr>
        <xdr:cNvPr id="233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58</xdr:row>
      <xdr:rowOff>120240</xdr:rowOff>
    </xdr:to>
    <xdr:sp macro="" textlink="">
      <xdr:nvSpPr>
        <xdr:cNvPr id="234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360360</xdr:colOff>
      <xdr:row>58</xdr:row>
      <xdr:rowOff>120240</xdr:rowOff>
    </xdr:to>
    <xdr:sp macro="" textlink="">
      <xdr:nvSpPr>
        <xdr:cNvPr id="235" name="CustomShape 1"/>
        <xdr:cNvSpPr/>
      </xdr:nvSpPr>
      <xdr:spPr>
        <a:xfrm>
          <a:off x="360" y="0"/>
          <a:ext cx="9512640" cy="95115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58</xdr:row>
      <xdr:rowOff>121680</xdr:rowOff>
    </xdr:to>
    <xdr:sp macro="" textlink="">
      <xdr:nvSpPr>
        <xdr:cNvPr id="236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58</xdr:row>
      <xdr:rowOff>121680</xdr:rowOff>
    </xdr:to>
    <xdr:sp macro="" textlink="">
      <xdr:nvSpPr>
        <xdr:cNvPr id="237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58</xdr:row>
      <xdr:rowOff>121680</xdr:rowOff>
    </xdr:to>
    <xdr:sp macro="" textlink="">
      <xdr:nvSpPr>
        <xdr:cNvPr id="238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58</xdr:row>
      <xdr:rowOff>121680</xdr:rowOff>
    </xdr:to>
    <xdr:sp macro="" textlink="">
      <xdr:nvSpPr>
        <xdr:cNvPr id="239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361800</xdr:colOff>
      <xdr:row>58</xdr:row>
      <xdr:rowOff>121680</xdr:rowOff>
    </xdr:to>
    <xdr:sp macro="" textlink="">
      <xdr:nvSpPr>
        <xdr:cNvPr id="240" name="CustomShape 1"/>
        <xdr:cNvSpPr/>
      </xdr:nvSpPr>
      <xdr:spPr>
        <a:xfrm>
          <a:off x="360" y="0"/>
          <a:ext cx="9514080" cy="95130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58</xdr:row>
      <xdr:rowOff>122040</xdr:rowOff>
    </xdr:to>
    <xdr:sp macro="" textlink="">
      <xdr:nvSpPr>
        <xdr:cNvPr id="241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58</xdr:row>
      <xdr:rowOff>122040</xdr:rowOff>
    </xdr:to>
    <xdr:sp macro="" textlink="">
      <xdr:nvSpPr>
        <xdr:cNvPr id="242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58</xdr:row>
      <xdr:rowOff>122040</xdr:rowOff>
    </xdr:to>
    <xdr:sp macro="" textlink="">
      <xdr:nvSpPr>
        <xdr:cNvPr id="243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58</xdr:row>
      <xdr:rowOff>122040</xdr:rowOff>
    </xdr:to>
    <xdr:sp macro="" textlink="">
      <xdr:nvSpPr>
        <xdr:cNvPr id="244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362160</xdr:colOff>
      <xdr:row>58</xdr:row>
      <xdr:rowOff>122040</xdr:rowOff>
    </xdr:to>
    <xdr:sp macro="" textlink="">
      <xdr:nvSpPr>
        <xdr:cNvPr id="245" name="CustomShape 1"/>
        <xdr:cNvSpPr/>
      </xdr:nvSpPr>
      <xdr:spPr>
        <a:xfrm>
          <a:off x="360" y="0"/>
          <a:ext cx="9514440" cy="95133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58</xdr:row>
      <xdr:rowOff>122760</xdr:rowOff>
    </xdr:to>
    <xdr:sp macro="" textlink="">
      <xdr:nvSpPr>
        <xdr:cNvPr id="246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58</xdr:row>
      <xdr:rowOff>122760</xdr:rowOff>
    </xdr:to>
    <xdr:sp macro="" textlink="">
      <xdr:nvSpPr>
        <xdr:cNvPr id="247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58</xdr:row>
      <xdr:rowOff>122760</xdr:rowOff>
    </xdr:to>
    <xdr:sp macro="" textlink="">
      <xdr:nvSpPr>
        <xdr:cNvPr id="248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58</xdr:row>
      <xdr:rowOff>122760</xdr:rowOff>
    </xdr:to>
    <xdr:sp macro="" textlink="">
      <xdr:nvSpPr>
        <xdr:cNvPr id="249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362880</xdr:colOff>
      <xdr:row>58</xdr:row>
      <xdr:rowOff>122760</xdr:rowOff>
    </xdr:to>
    <xdr:sp macro="" textlink="">
      <xdr:nvSpPr>
        <xdr:cNvPr id="250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58</xdr:row>
      <xdr:rowOff>124560</xdr:rowOff>
    </xdr:to>
    <xdr:sp macro="" textlink="">
      <xdr:nvSpPr>
        <xdr:cNvPr id="251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58</xdr:row>
      <xdr:rowOff>124560</xdr:rowOff>
    </xdr:to>
    <xdr:sp macro="" textlink="">
      <xdr:nvSpPr>
        <xdr:cNvPr id="252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58</xdr:row>
      <xdr:rowOff>124560</xdr:rowOff>
    </xdr:to>
    <xdr:sp macro="" textlink="">
      <xdr:nvSpPr>
        <xdr:cNvPr id="253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58</xdr:row>
      <xdr:rowOff>124560</xdr:rowOff>
    </xdr:to>
    <xdr:sp macro="" textlink="">
      <xdr:nvSpPr>
        <xdr:cNvPr id="254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364680</xdr:colOff>
      <xdr:row>58</xdr:row>
      <xdr:rowOff>124560</xdr:rowOff>
    </xdr:to>
    <xdr:sp macro="" textlink="">
      <xdr:nvSpPr>
        <xdr:cNvPr id="255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58</xdr:row>
      <xdr:rowOff>125640</xdr:rowOff>
    </xdr:to>
    <xdr:sp macro="" textlink="">
      <xdr:nvSpPr>
        <xdr:cNvPr id="256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58</xdr:row>
      <xdr:rowOff>125640</xdr:rowOff>
    </xdr:to>
    <xdr:sp macro="" textlink="">
      <xdr:nvSpPr>
        <xdr:cNvPr id="257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58</xdr:row>
      <xdr:rowOff>125640</xdr:rowOff>
    </xdr:to>
    <xdr:sp macro="" textlink="">
      <xdr:nvSpPr>
        <xdr:cNvPr id="258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58</xdr:row>
      <xdr:rowOff>125640</xdr:rowOff>
    </xdr:to>
    <xdr:sp macro="" textlink="">
      <xdr:nvSpPr>
        <xdr:cNvPr id="259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365760</xdr:colOff>
      <xdr:row>58</xdr:row>
      <xdr:rowOff>125640</xdr:rowOff>
    </xdr:to>
    <xdr:sp macro="" textlink="">
      <xdr:nvSpPr>
        <xdr:cNvPr id="260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58</xdr:row>
      <xdr:rowOff>126720</xdr:rowOff>
    </xdr:to>
    <xdr:sp macro="" textlink="">
      <xdr:nvSpPr>
        <xdr:cNvPr id="261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58</xdr:row>
      <xdr:rowOff>126720</xdr:rowOff>
    </xdr:to>
    <xdr:sp macro="" textlink="">
      <xdr:nvSpPr>
        <xdr:cNvPr id="262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58</xdr:row>
      <xdr:rowOff>126720</xdr:rowOff>
    </xdr:to>
    <xdr:sp macro="" textlink="">
      <xdr:nvSpPr>
        <xdr:cNvPr id="263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58</xdr:row>
      <xdr:rowOff>126720</xdr:rowOff>
    </xdr:to>
    <xdr:sp macro="" textlink="">
      <xdr:nvSpPr>
        <xdr:cNvPr id="264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366840</xdr:colOff>
      <xdr:row>58</xdr:row>
      <xdr:rowOff>126720</xdr:rowOff>
    </xdr:to>
    <xdr:sp macro="" textlink="">
      <xdr:nvSpPr>
        <xdr:cNvPr id="265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58</xdr:row>
      <xdr:rowOff>129960</xdr:rowOff>
    </xdr:to>
    <xdr:sp macro="" textlink="">
      <xdr:nvSpPr>
        <xdr:cNvPr id="266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58</xdr:row>
      <xdr:rowOff>129960</xdr:rowOff>
    </xdr:to>
    <xdr:sp macro="" textlink="">
      <xdr:nvSpPr>
        <xdr:cNvPr id="267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58</xdr:row>
      <xdr:rowOff>129960</xdr:rowOff>
    </xdr:to>
    <xdr:sp macro="" textlink="">
      <xdr:nvSpPr>
        <xdr:cNvPr id="26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58</xdr:row>
      <xdr:rowOff>129960</xdr:rowOff>
    </xdr:to>
    <xdr:sp macro="" textlink="">
      <xdr:nvSpPr>
        <xdr:cNvPr id="26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58</xdr:row>
      <xdr:rowOff>129960</xdr:rowOff>
    </xdr:to>
    <xdr:sp macro="" textlink="">
      <xdr:nvSpPr>
        <xdr:cNvPr id="27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58</xdr:row>
      <xdr:rowOff>131760</xdr:rowOff>
    </xdr:to>
    <xdr:sp macro="" textlink="">
      <xdr:nvSpPr>
        <xdr:cNvPr id="27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58</xdr:row>
      <xdr:rowOff>131760</xdr:rowOff>
    </xdr:to>
    <xdr:sp macro="" textlink="">
      <xdr:nvSpPr>
        <xdr:cNvPr id="272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58</xdr:row>
      <xdr:rowOff>131760</xdr:rowOff>
    </xdr:to>
    <xdr:sp macro="" textlink="">
      <xdr:nvSpPr>
        <xdr:cNvPr id="273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58</xdr:row>
      <xdr:rowOff>131760</xdr:rowOff>
    </xdr:to>
    <xdr:sp macro="" textlink="">
      <xdr:nvSpPr>
        <xdr:cNvPr id="274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58</xdr:row>
      <xdr:rowOff>131760</xdr:rowOff>
    </xdr:to>
    <xdr:sp macro="" textlink="">
      <xdr:nvSpPr>
        <xdr:cNvPr id="275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142920</xdr:colOff>
      <xdr:row>18</xdr:row>
      <xdr:rowOff>16560</xdr:rowOff>
    </xdr:from>
    <xdr:to>
      <xdr:col>4</xdr:col>
      <xdr:colOff>212400</xdr:colOff>
      <xdr:row>19</xdr:row>
      <xdr:rowOff>153360</xdr:rowOff>
    </xdr:to>
    <xdr:sp macro="" textlink="">
      <xdr:nvSpPr>
        <xdr:cNvPr id="276" name="CustomShape 1"/>
        <xdr:cNvSpPr/>
      </xdr:nvSpPr>
      <xdr:spPr>
        <a:xfrm>
          <a:off x="3235320" y="2931120"/>
          <a:ext cx="69480" cy="29880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9</xdr:col>
      <xdr:colOff>125280</xdr:colOff>
      <xdr:row>18</xdr:row>
      <xdr:rowOff>6840</xdr:rowOff>
    </xdr:from>
    <xdr:to>
      <xdr:col>9</xdr:col>
      <xdr:colOff>194760</xdr:colOff>
      <xdr:row>19</xdr:row>
      <xdr:rowOff>142560</xdr:rowOff>
    </xdr:to>
    <xdr:sp macro="" textlink="">
      <xdr:nvSpPr>
        <xdr:cNvPr id="277" name="CustomShape 1"/>
        <xdr:cNvSpPr/>
      </xdr:nvSpPr>
      <xdr:spPr>
        <a:xfrm>
          <a:off x="6788160" y="2921400"/>
          <a:ext cx="69480" cy="29772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142920</xdr:colOff>
      <xdr:row>18</xdr:row>
      <xdr:rowOff>16560</xdr:rowOff>
    </xdr:from>
    <xdr:to>
      <xdr:col>4</xdr:col>
      <xdr:colOff>212400</xdr:colOff>
      <xdr:row>19</xdr:row>
      <xdr:rowOff>153360</xdr:rowOff>
    </xdr:to>
    <xdr:sp macro="" textlink="">
      <xdr:nvSpPr>
        <xdr:cNvPr id="278" name="CustomShape 1"/>
        <xdr:cNvSpPr/>
      </xdr:nvSpPr>
      <xdr:spPr>
        <a:xfrm>
          <a:off x="3235320" y="2931120"/>
          <a:ext cx="69480" cy="29880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9</xdr:col>
      <xdr:colOff>125280</xdr:colOff>
      <xdr:row>18</xdr:row>
      <xdr:rowOff>6840</xdr:rowOff>
    </xdr:from>
    <xdr:to>
      <xdr:col>9</xdr:col>
      <xdr:colOff>194760</xdr:colOff>
      <xdr:row>19</xdr:row>
      <xdr:rowOff>142560</xdr:rowOff>
    </xdr:to>
    <xdr:sp macro="" textlink="">
      <xdr:nvSpPr>
        <xdr:cNvPr id="279" name="CustomShape 1"/>
        <xdr:cNvSpPr/>
      </xdr:nvSpPr>
      <xdr:spPr>
        <a:xfrm>
          <a:off x="6788160" y="2921400"/>
          <a:ext cx="69480" cy="29772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142920</xdr:colOff>
      <xdr:row>18</xdr:row>
      <xdr:rowOff>16560</xdr:rowOff>
    </xdr:from>
    <xdr:to>
      <xdr:col>4</xdr:col>
      <xdr:colOff>212400</xdr:colOff>
      <xdr:row>19</xdr:row>
      <xdr:rowOff>153360</xdr:rowOff>
    </xdr:to>
    <xdr:sp macro="" textlink="">
      <xdr:nvSpPr>
        <xdr:cNvPr id="280" name="CustomShape 1"/>
        <xdr:cNvSpPr/>
      </xdr:nvSpPr>
      <xdr:spPr>
        <a:xfrm>
          <a:off x="3235320" y="2931120"/>
          <a:ext cx="69480" cy="29880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9</xdr:col>
      <xdr:colOff>125280</xdr:colOff>
      <xdr:row>18</xdr:row>
      <xdr:rowOff>6840</xdr:rowOff>
    </xdr:from>
    <xdr:to>
      <xdr:col>9</xdr:col>
      <xdr:colOff>194760</xdr:colOff>
      <xdr:row>19</xdr:row>
      <xdr:rowOff>142560</xdr:rowOff>
    </xdr:to>
    <xdr:sp macro="" textlink="">
      <xdr:nvSpPr>
        <xdr:cNvPr id="281" name="CustomShape 1"/>
        <xdr:cNvSpPr/>
      </xdr:nvSpPr>
      <xdr:spPr>
        <a:xfrm>
          <a:off x="6788160" y="2921400"/>
          <a:ext cx="69480" cy="29772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142920</xdr:colOff>
      <xdr:row>18</xdr:row>
      <xdr:rowOff>16560</xdr:rowOff>
    </xdr:from>
    <xdr:to>
      <xdr:col>4</xdr:col>
      <xdr:colOff>212400</xdr:colOff>
      <xdr:row>19</xdr:row>
      <xdr:rowOff>153360</xdr:rowOff>
    </xdr:to>
    <xdr:sp macro="" textlink="">
      <xdr:nvSpPr>
        <xdr:cNvPr id="282" name="CustomShape 1"/>
        <xdr:cNvSpPr/>
      </xdr:nvSpPr>
      <xdr:spPr>
        <a:xfrm>
          <a:off x="3235320" y="2931120"/>
          <a:ext cx="69480" cy="29880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9</xdr:col>
      <xdr:colOff>125280</xdr:colOff>
      <xdr:row>18</xdr:row>
      <xdr:rowOff>6840</xdr:rowOff>
    </xdr:from>
    <xdr:to>
      <xdr:col>9</xdr:col>
      <xdr:colOff>194760</xdr:colOff>
      <xdr:row>19</xdr:row>
      <xdr:rowOff>142560</xdr:rowOff>
    </xdr:to>
    <xdr:sp macro="" textlink="">
      <xdr:nvSpPr>
        <xdr:cNvPr id="283" name="CustomShape 1"/>
        <xdr:cNvSpPr/>
      </xdr:nvSpPr>
      <xdr:spPr>
        <a:xfrm>
          <a:off x="6788160" y="2921400"/>
          <a:ext cx="69480" cy="297720"/>
        </a:xfrm>
        <a:prstGeom prst="upArrow">
          <a:avLst>
            <a:gd name="adj1" fmla="val 38648"/>
            <a:gd name="adj2" fmla="val 70932"/>
          </a:avLst>
        </a:pr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151200</xdr:colOff>
      <xdr:row>23</xdr:row>
      <xdr:rowOff>19440</xdr:rowOff>
    </xdr:from>
    <xdr:to>
      <xdr:col>4</xdr:col>
      <xdr:colOff>226440</xdr:colOff>
      <xdr:row>25</xdr:row>
      <xdr:rowOff>155880</xdr:rowOff>
    </xdr:to>
    <xdr:sp macro="" textlink="">
      <xdr:nvSpPr>
        <xdr:cNvPr id="284" name="CustomShape 1"/>
        <xdr:cNvSpPr/>
      </xdr:nvSpPr>
      <xdr:spPr>
        <a:xfrm>
          <a:off x="3243600" y="3743640"/>
          <a:ext cx="75240" cy="460080"/>
        </a:xfrm>
        <a:custGeom>
          <a:avLst/>
          <a:gdLst/>
          <a:ahLst/>
          <a:cxnLst/>
          <a:rect l="l" t="t" r="r" b="b"/>
          <a:pathLst>
            <a:path w="281" h="1355">
              <a:moveTo>
                <a:pt x="85" y="1354"/>
              </a:moveTo>
              <a:lnTo>
                <a:pt x="85" y="282"/>
              </a:lnTo>
              <a:lnTo>
                <a:pt x="0" y="282"/>
              </a:lnTo>
              <a:lnTo>
                <a:pt x="140" y="0"/>
              </a:lnTo>
              <a:lnTo>
                <a:pt x="280" y="282"/>
              </a:lnTo>
              <a:lnTo>
                <a:pt x="194" y="282"/>
              </a:lnTo>
              <a:lnTo>
                <a:pt x="194" y="1354"/>
              </a:lnTo>
              <a:lnTo>
                <a:pt x="85" y="1354"/>
              </a:lnTo>
            </a:path>
          </a:pathLst>
        </a:cu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9</xdr:col>
      <xdr:colOff>132480</xdr:colOff>
      <xdr:row>23</xdr:row>
      <xdr:rowOff>10080</xdr:rowOff>
    </xdr:from>
    <xdr:to>
      <xdr:col>9</xdr:col>
      <xdr:colOff>207720</xdr:colOff>
      <xdr:row>25</xdr:row>
      <xdr:rowOff>146880</xdr:rowOff>
    </xdr:to>
    <xdr:sp macro="" textlink="">
      <xdr:nvSpPr>
        <xdr:cNvPr id="285" name="CustomShape 1"/>
        <xdr:cNvSpPr/>
      </xdr:nvSpPr>
      <xdr:spPr>
        <a:xfrm>
          <a:off x="6795360" y="3734280"/>
          <a:ext cx="75240" cy="460440"/>
        </a:xfrm>
        <a:custGeom>
          <a:avLst/>
          <a:gdLst/>
          <a:ahLst/>
          <a:cxnLst/>
          <a:rect l="l" t="t" r="r" b="b"/>
          <a:pathLst>
            <a:path w="281" h="1355">
              <a:moveTo>
                <a:pt x="85" y="1354"/>
              </a:moveTo>
              <a:lnTo>
                <a:pt x="85" y="282"/>
              </a:lnTo>
              <a:lnTo>
                <a:pt x="0" y="282"/>
              </a:lnTo>
              <a:lnTo>
                <a:pt x="140" y="0"/>
              </a:lnTo>
              <a:lnTo>
                <a:pt x="280" y="282"/>
              </a:lnTo>
              <a:lnTo>
                <a:pt x="194" y="282"/>
              </a:lnTo>
              <a:lnTo>
                <a:pt x="194" y="1354"/>
              </a:lnTo>
              <a:lnTo>
                <a:pt x="85" y="1354"/>
              </a:lnTo>
            </a:path>
          </a:pathLst>
        </a:cu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151200</xdr:colOff>
      <xdr:row>23</xdr:row>
      <xdr:rowOff>19440</xdr:rowOff>
    </xdr:from>
    <xdr:to>
      <xdr:col>4</xdr:col>
      <xdr:colOff>226440</xdr:colOff>
      <xdr:row>25</xdr:row>
      <xdr:rowOff>155880</xdr:rowOff>
    </xdr:to>
    <xdr:sp macro="" textlink="">
      <xdr:nvSpPr>
        <xdr:cNvPr id="286" name="CustomShape 1"/>
        <xdr:cNvSpPr/>
      </xdr:nvSpPr>
      <xdr:spPr>
        <a:xfrm>
          <a:off x="3243600" y="3743640"/>
          <a:ext cx="75240" cy="460080"/>
        </a:xfrm>
        <a:custGeom>
          <a:avLst/>
          <a:gdLst/>
          <a:ahLst/>
          <a:cxnLst/>
          <a:rect l="l" t="t" r="r" b="b"/>
          <a:pathLst>
            <a:path w="281" h="1355">
              <a:moveTo>
                <a:pt x="85" y="1354"/>
              </a:moveTo>
              <a:lnTo>
                <a:pt x="85" y="282"/>
              </a:lnTo>
              <a:lnTo>
                <a:pt x="0" y="282"/>
              </a:lnTo>
              <a:lnTo>
                <a:pt x="140" y="0"/>
              </a:lnTo>
              <a:lnTo>
                <a:pt x="280" y="282"/>
              </a:lnTo>
              <a:lnTo>
                <a:pt x="194" y="282"/>
              </a:lnTo>
              <a:lnTo>
                <a:pt x="194" y="1354"/>
              </a:lnTo>
              <a:lnTo>
                <a:pt x="85" y="1354"/>
              </a:lnTo>
            </a:path>
          </a:pathLst>
        </a:cu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9</xdr:col>
      <xdr:colOff>132480</xdr:colOff>
      <xdr:row>23</xdr:row>
      <xdr:rowOff>10080</xdr:rowOff>
    </xdr:from>
    <xdr:to>
      <xdr:col>9</xdr:col>
      <xdr:colOff>207720</xdr:colOff>
      <xdr:row>25</xdr:row>
      <xdr:rowOff>146880</xdr:rowOff>
    </xdr:to>
    <xdr:sp macro="" textlink="">
      <xdr:nvSpPr>
        <xdr:cNvPr id="287" name="CustomShape 1"/>
        <xdr:cNvSpPr/>
      </xdr:nvSpPr>
      <xdr:spPr>
        <a:xfrm>
          <a:off x="6795360" y="3734280"/>
          <a:ext cx="75240" cy="460440"/>
        </a:xfrm>
        <a:custGeom>
          <a:avLst/>
          <a:gdLst/>
          <a:ahLst/>
          <a:cxnLst/>
          <a:rect l="l" t="t" r="r" b="b"/>
          <a:pathLst>
            <a:path w="281" h="1355">
              <a:moveTo>
                <a:pt x="85" y="1354"/>
              </a:moveTo>
              <a:lnTo>
                <a:pt x="85" y="282"/>
              </a:lnTo>
              <a:lnTo>
                <a:pt x="0" y="282"/>
              </a:lnTo>
              <a:lnTo>
                <a:pt x="140" y="0"/>
              </a:lnTo>
              <a:lnTo>
                <a:pt x="280" y="282"/>
              </a:lnTo>
              <a:lnTo>
                <a:pt x="194" y="282"/>
              </a:lnTo>
              <a:lnTo>
                <a:pt x="194" y="1354"/>
              </a:lnTo>
              <a:lnTo>
                <a:pt x="85" y="1354"/>
              </a:lnTo>
            </a:path>
          </a:pathLst>
        </a:custGeom>
        <a:solidFill>
          <a:srgbClr val="00FFFF"/>
        </a:solidFill>
        <a:ln w="21600">
          <a:solidFill>
            <a:srgbClr val="333333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49</xdr:row>
      <xdr:rowOff>92880</xdr:rowOff>
    </xdr:to>
    <xdr:sp macro="" textlink="">
      <xdr:nvSpPr>
        <xdr:cNvPr id="288" name="CustomShape 1" hidden="1"/>
        <xdr:cNvSpPr/>
      </xdr:nvSpPr>
      <xdr:spPr>
        <a:xfrm>
          <a:off x="0" y="0"/>
          <a:ext cx="10041840" cy="95137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49</xdr:row>
      <xdr:rowOff>92880</xdr:rowOff>
    </xdr:to>
    <xdr:sp macro="" textlink="">
      <xdr:nvSpPr>
        <xdr:cNvPr id="289" name="CustomShape 1" hidden="1"/>
        <xdr:cNvSpPr/>
      </xdr:nvSpPr>
      <xdr:spPr>
        <a:xfrm>
          <a:off x="0" y="0"/>
          <a:ext cx="10041840" cy="95137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49</xdr:row>
      <xdr:rowOff>92880</xdr:rowOff>
    </xdr:to>
    <xdr:sp macro="" textlink="">
      <xdr:nvSpPr>
        <xdr:cNvPr id="290" name="CustomShape 1" hidden="1"/>
        <xdr:cNvSpPr/>
      </xdr:nvSpPr>
      <xdr:spPr>
        <a:xfrm>
          <a:off x="0" y="0"/>
          <a:ext cx="10041840" cy="95137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49</xdr:row>
      <xdr:rowOff>92880</xdr:rowOff>
    </xdr:to>
    <xdr:sp macro="" textlink="">
      <xdr:nvSpPr>
        <xdr:cNvPr id="291" name="CustomShape 1" hidden="1"/>
        <xdr:cNvSpPr/>
      </xdr:nvSpPr>
      <xdr:spPr>
        <a:xfrm>
          <a:off x="0" y="0"/>
          <a:ext cx="10041840" cy="95137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49</xdr:row>
      <xdr:rowOff>92880</xdr:rowOff>
    </xdr:to>
    <xdr:sp macro="" textlink="">
      <xdr:nvSpPr>
        <xdr:cNvPr id="292" name="CustomShape 1" hidden="1"/>
        <xdr:cNvSpPr/>
      </xdr:nvSpPr>
      <xdr:spPr>
        <a:xfrm>
          <a:off x="0" y="0"/>
          <a:ext cx="10041840" cy="95137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53</xdr:row>
      <xdr:rowOff>68400</xdr:rowOff>
    </xdr:to>
    <xdr:sp macro="" textlink="">
      <xdr:nvSpPr>
        <xdr:cNvPr id="329" name="CustomShape 1" hidden="1"/>
        <xdr:cNvSpPr/>
      </xdr:nvSpPr>
      <xdr:spPr>
        <a:xfrm>
          <a:off x="0" y="0"/>
          <a:ext cx="10041840" cy="983880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254160</xdr:colOff>
      <xdr:row>53</xdr:row>
      <xdr:rowOff>68400</xdr:rowOff>
    </xdr:to>
    <xdr:sp macro="" textlink="">
      <xdr:nvSpPr>
        <xdr:cNvPr id="330" name="CustomShape 1" hidden="1"/>
        <xdr:cNvSpPr/>
      </xdr:nvSpPr>
      <xdr:spPr>
        <a:xfrm>
          <a:off x="0" y="0"/>
          <a:ext cx="10041840" cy="983880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397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398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399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0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1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2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3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4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5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6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7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8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09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0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1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2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3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4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5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6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7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8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19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0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1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2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3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4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5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6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7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8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29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0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1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2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3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4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5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242280</xdr:colOff>
      <xdr:row>51</xdr:row>
      <xdr:rowOff>67320</xdr:rowOff>
    </xdr:to>
    <xdr:sp macro="" textlink="">
      <xdr:nvSpPr>
        <xdr:cNvPr id="436" name="CustomShape 1"/>
        <xdr:cNvSpPr/>
      </xdr:nvSpPr>
      <xdr:spPr>
        <a:xfrm>
          <a:off x="360" y="0"/>
          <a:ext cx="9515160" cy="9514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37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38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39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0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1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2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3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4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5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6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7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8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49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0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1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2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3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4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5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6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7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8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59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0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1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2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3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4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5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6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7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8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69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0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1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2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3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4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5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244080</xdr:colOff>
      <xdr:row>51</xdr:row>
      <xdr:rowOff>69120</xdr:rowOff>
    </xdr:to>
    <xdr:sp macro="" textlink="">
      <xdr:nvSpPr>
        <xdr:cNvPr id="476" name="CustomShape 1"/>
        <xdr:cNvSpPr/>
      </xdr:nvSpPr>
      <xdr:spPr>
        <a:xfrm>
          <a:off x="360" y="0"/>
          <a:ext cx="9516960" cy="95158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77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78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79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0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1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2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3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4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5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6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7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8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89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0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1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2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3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4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5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6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7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8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499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0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1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2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3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4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5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6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7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8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09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0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1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2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3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4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5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245160</xdr:colOff>
      <xdr:row>51</xdr:row>
      <xdr:rowOff>70200</xdr:rowOff>
    </xdr:to>
    <xdr:sp macro="" textlink="">
      <xdr:nvSpPr>
        <xdr:cNvPr id="516" name="CustomShape 1"/>
        <xdr:cNvSpPr/>
      </xdr:nvSpPr>
      <xdr:spPr>
        <a:xfrm>
          <a:off x="360" y="0"/>
          <a:ext cx="9518040" cy="951696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17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18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19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0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1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2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3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4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5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6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7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8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29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0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1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2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3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4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5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6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7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8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39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0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1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2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3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4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5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6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7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8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49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0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1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2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3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4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5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246240</xdr:colOff>
      <xdr:row>51</xdr:row>
      <xdr:rowOff>71280</xdr:rowOff>
    </xdr:to>
    <xdr:sp macro="" textlink="">
      <xdr:nvSpPr>
        <xdr:cNvPr id="556" name="CustomShape 1"/>
        <xdr:cNvSpPr/>
      </xdr:nvSpPr>
      <xdr:spPr>
        <a:xfrm>
          <a:off x="360" y="0"/>
          <a:ext cx="9519120" cy="951804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57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5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5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1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2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3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4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5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6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7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6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1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2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3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4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5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6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7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7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1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2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3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4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5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6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7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8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1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2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3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4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5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249480</xdr:colOff>
      <xdr:row>51</xdr:row>
      <xdr:rowOff>74520</xdr:rowOff>
    </xdr:to>
    <xdr:sp macro="" textlink="">
      <xdr:nvSpPr>
        <xdr:cNvPr id="596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597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598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599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0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2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3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4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5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6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7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8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09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0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2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3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4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5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6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7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8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19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0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2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3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4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5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6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7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8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29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0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2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3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4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5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251280</xdr:colOff>
      <xdr:row>51</xdr:row>
      <xdr:rowOff>76320</xdr:rowOff>
    </xdr:to>
    <xdr:sp macro="" textlink="">
      <xdr:nvSpPr>
        <xdr:cNvPr id="636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37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38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39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40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41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42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43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44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370080</xdr:colOff>
      <xdr:row>45</xdr:row>
      <xdr:rowOff>126000</xdr:rowOff>
    </xdr:to>
    <xdr:sp macro="" textlink="">
      <xdr:nvSpPr>
        <xdr:cNvPr id="645" name="CustomShape 1"/>
        <xdr:cNvSpPr/>
      </xdr:nvSpPr>
      <xdr:spPr>
        <a:xfrm>
          <a:off x="360" y="0"/>
          <a:ext cx="9522360" cy="95212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45</xdr:row>
      <xdr:rowOff>127800</xdr:rowOff>
    </xdr:to>
    <xdr:sp macro="" textlink="">
      <xdr:nvSpPr>
        <xdr:cNvPr id="646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45</xdr:row>
      <xdr:rowOff>127800</xdr:rowOff>
    </xdr:to>
    <xdr:sp macro="" textlink="">
      <xdr:nvSpPr>
        <xdr:cNvPr id="647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45</xdr:row>
      <xdr:rowOff>127800</xdr:rowOff>
    </xdr:to>
    <xdr:sp macro="" textlink="">
      <xdr:nvSpPr>
        <xdr:cNvPr id="648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45</xdr:row>
      <xdr:rowOff>127800</xdr:rowOff>
    </xdr:to>
    <xdr:sp macro="" textlink="">
      <xdr:nvSpPr>
        <xdr:cNvPr id="649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45</xdr:row>
      <xdr:rowOff>127800</xdr:rowOff>
    </xdr:to>
    <xdr:sp macro="" textlink="">
      <xdr:nvSpPr>
        <xdr:cNvPr id="650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360</xdr:colOff>
      <xdr:row>0</xdr:row>
      <xdr:rowOff>0</xdr:rowOff>
    </xdr:from>
    <xdr:to>
      <xdr:col>13</xdr:col>
      <xdr:colOff>371880</xdr:colOff>
      <xdr:row>45</xdr:row>
      <xdr:rowOff>127800</xdr:rowOff>
    </xdr:to>
    <xdr:sp macro="" textlink="">
      <xdr:nvSpPr>
        <xdr:cNvPr id="651" name="CustomShape 1"/>
        <xdr:cNvSpPr/>
      </xdr:nvSpPr>
      <xdr:spPr>
        <a:xfrm>
          <a:off x="360" y="0"/>
          <a:ext cx="9524160" cy="952308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>
          <a:solidFill>
            <a:srgbClr val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CB684"/>
  <sheetViews>
    <sheetView topLeftCell="A289" zoomScale="75" zoomScaleNormal="75" workbookViewId="0">
      <selection activeCell="A7" sqref="A7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1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3"/>
      <c r="F4" s="24"/>
      <c r="G4" s="23"/>
      <c r="H4" s="23"/>
      <c r="I4" s="23"/>
      <c r="J4" s="23"/>
      <c r="K4" s="23"/>
      <c r="L4" s="23"/>
      <c r="M4" s="24"/>
      <c r="N4" s="23"/>
      <c r="O4" s="23"/>
      <c r="P4" s="23"/>
      <c r="Q4" s="23"/>
      <c r="R4" s="23"/>
      <c r="S4" s="23"/>
      <c r="T4" s="24"/>
      <c r="U4" s="23"/>
      <c r="V4" s="23"/>
      <c r="W4" s="23"/>
      <c r="X4" s="23"/>
      <c r="Y4" s="23"/>
      <c r="Z4" s="23"/>
      <c r="AA4" s="24"/>
      <c r="AB4" s="25"/>
      <c r="AC4" s="26"/>
      <c r="AD4" s="23"/>
      <c r="AE4" s="23"/>
      <c r="AF4" s="23"/>
      <c r="AG4" s="23"/>
      <c r="AH4" s="24"/>
      <c r="AI4" s="23"/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43"/>
      <c r="F7" s="43"/>
      <c r="G7" s="43"/>
      <c r="H7" s="43"/>
      <c r="I7" s="43"/>
      <c r="J7" s="44"/>
      <c r="K7" s="43"/>
      <c r="L7" s="43"/>
      <c r="M7" s="43"/>
      <c r="N7" s="43"/>
      <c r="O7" s="43"/>
      <c r="P7" s="43"/>
      <c r="Q7" s="44"/>
      <c r="R7" s="44"/>
      <c r="S7" s="44"/>
      <c r="T7" s="43"/>
      <c r="U7" s="43"/>
      <c r="V7" s="43"/>
      <c r="W7" s="43"/>
      <c r="X7" s="44"/>
      <c r="Y7" s="44"/>
      <c r="Z7" s="44"/>
      <c r="AA7" s="43"/>
      <c r="AB7" s="43"/>
      <c r="AC7" s="43"/>
      <c r="AD7" s="43"/>
      <c r="AE7" s="43"/>
      <c r="AF7" s="43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31"/>
      <c r="F8" s="31"/>
      <c r="G8" s="31"/>
      <c r="H8" s="31"/>
      <c r="I8" s="31"/>
      <c r="J8" s="47"/>
      <c r="K8" s="31"/>
      <c r="L8" s="31"/>
      <c r="M8" s="31"/>
      <c r="N8" s="31"/>
      <c r="O8" s="31"/>
      <c r="P8" s="31"/>
      <c r="Q8" s="47"/>
      <c r="R8" s="47"/>
      <c r="S8" s="47"/>
      <c r="T8" s="31"/>
      <c r="U8" s="31"/>
      <c r="V8" s="31"/>
      <c r="W8" s="31"/>
      <c r="X8" s="47"/>
      <c r="Y8" s="47"/>
      <c r="Z8" s="47"/>
      <c r="AA8" s="31"/>
      <c r="AB8" s="31"/>
      <c r="AC8" s="31"/>
      <c r="AD8" s="31"/>
      <c r="AE8" s="31"/>
      <c r="AF8" s="31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43"/>
      <c r="F10" s="43"/>
      <c r="G10" s="43"/>
      <c r="H10" s="43"/>
      <c r="I10" s="43"/>
      <c r="J10" s="44"/>
      <c r="K10" s="43"/>
      <c r="L10" s="43"/>
      <c r="M10" s="43"/>
      <c r="N10" s="43"/>
      <c r="O10" s="43"/>
      <c r="P10" s="43"/>
      <c r="Q10" s="44"/>
      <c r="R10" s="44"/>
      <c r="S10" s="44"/>
      <c r="T10" s="43"/>
      <c r="U10" s="43"/>
      <c r="V10" s="43"/>
      <c r="W10" s="43"/>
      <c r="X10" s="44"/>
      <c r="Y10" s="44"/>
      <c r="Z10" s="44"/>
      <c r="AA10" s="43"/>
      <c r="AB10" s="43"/>
      <c r="AC10" s="43"/>
      <c r="AD10" s="43"/>
      <c r="AE10" s="43"/>
      <c r="AF10" s="43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47"/>
      <c r="L12" s="47"/>
      <c r="M12" s="47"/>
      <c r="N12" s="47"/>
      <c r="O12" s="47"/>
      <c r="P12" s="47"/>
      <c r="Q12" s="36"/>
      <c r="R12" s="36"/>
      <c r="S12" s="36"/>
      <c r="T12" s="47"/>
      <c r="U12" s="47"/>
      <c r="V12" s="47"/>
      <c r="W12" s="47"/>
      <c r="X12" s="36"/>
      <c r="Y12" s="36"/>
      <c r="Z12" s="36"/>
      <c r="AA12" s="47"/>
      <c r="AB12" s="47"/>
      <c r="AC12" s="47"/>
      <c r="AD12" s="47"/>
      <c r="AE12" s="47"/>
      <c r="AF12" s="47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53"/>
      <c r="L13" s="53"/>
      <c r="M13" s="52"/>
      <c r="N13" s="52"/>
      <c r="O13" s="53"/>
      <c r="P13" s="53"/>
      <c r="Q13" s="43"/>
      <c r="R13" s="43"/>
      <c r="S13" s="43"/>
      <c r="T13" s="52"/>
      <c r="U13" s="52"/>
      <c r="V13" s="53"/>
      <c r="W13" s="53"/>
      <c r="X13" s="43"/>
      <c r="Y13" s="43"/>
      <c r="Z13" s="43"/>
      <c r="AA13" s="52"/>
      <c r="AB13" s="52"/>
      <c r="AC13" s="52"/>
      <c r="AD13" s="52"/>
      <c r="AE13" s="52"/>
      <c r="AF13" s="52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55"/>
      <c r="L14" s="55"/>
      <c r="M14" s="55"/>
      <c r="N14" s="55"/>
      <c r="O14" s="55"/>
      <c r="P14" s="55"/>
      <c r="Q14" s="47"/>
      <c r="R14" s="47"/>
      <c r="S14" s="47"/>
      <c r="T14" s="55"/>
      <c r="U14" s="55"/>
      <c r="V14" s="55"/>
      <c r="W14" s="55"/>
      <c r="X14" s="47"/>
      <c r="Y14" s="47"/>
      <c r="Z14" s="47"/>
      <c r="AA14" s="55"/>
      <c r="AB14" s="55"/>
      <c r="AC14" s="55"/>
      <c r="AD14" s="55"/>
      <c r="AE14" s="55"/>
      <c r="AF14" s="55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47"/>
      <c r="L15" s="47"/>
      <c r="M15" s="47"/>
      <c r="N15" s="47"/>
      <c r="O15" s="47"/>
      <c r="P15" s="47"/>
      <c r="Q15" s="57"/>
      <c r="R15" s="57"/>
      <c r="S15" s="57"/>
      <c r="T15" s="47"/>
      <c r="U15" s="47"/>
      <c r="V15" s="47"/>
      <c r="W15" s="47"/>
      <c r="X15" s="47"/>
      <c r="Y15" s="47"/>
      <c r="Z15" s="47"/>
      <c r="AA15" s="47"/>
      <c r="AB15" s="47"/>
      <c r="AD15" s="47"/>
      <c r="AE15" s="47"/>
      <c r="AF15" s="47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53"/>
      <c r="L16" s="53"/>
      <c r="M16" s="52"/>
      <c r="N16" s="52"/>
      <c r="O16" s="53"/>
      <c r="P16" s="53"/>
      <c r="Q16" s="52"/>
      <c r="R16" s="52"/>
      <c r="S16" s="52"/>
      <c r="T16" s="52"/>
      <c r="U16" s="52"/>
      <c r="V16" s="53"/>
      <c r="W16" s="53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53"/>
      <c r="L19" s="53"/>
      <c r="M19" s="52"/>
      <c r="N19" s="52"/>
      <c r="O19" s="53"/>
      <c r="P19" s="53"/>
      <c r="Q19" s="52"/>
      <c r="R19" s="52"/>
      <c r="S19" s="52"/>
      <c r="T19" s="52"/>
      <c r="U19" s="52"/>
      <c r="V19" s="53"/>
      <c r="W19" s="53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53"/>
      <c r="L22" s="53"/>
      <c r="M22" s="52"/>
      <c r="N22" s="52"/>
      <c r="O22" s="53"/>
      <c r="P22" s="53"/>
      <c r="Q22" s="52"/>
      <c r="R22" s="52"/>
      <c r="S22" s="52"/>
      <c r="T22" s="52"/>
      <c r="U22" s="52"/>
      <c r="V22" s="53"/>
      <c r="W22" s="53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53"/>
      <c r="L25" s="53"/>
      <c r="M25" s="52"/>
      <c r="N25" s="52"/>
      <c r="O25" s="53"/>
      <c r="P25" s="53"/>
      <c r="Q25" s="44"/>
      <c r="R25" s="44"/>
      <c r="S25" s="44"/>
      <c r="T25" s="52"/>
      <c r="U25" s="52"/>
      <c r="V25" s="53"/>
      <c r="W25" s="53"/>
      <c r="X25" s="44"/>
      <c r="Y25" s="44"/>
      <c r="Z25" s="44"/>
      <c r="AA25" s="52"/>
      <c r="AB25" s="52"/>
      <c r="AC25" s="52"/>
      <c r="AD25" s="52"/>
      <c r="AE25" s="52"/>
      <c r="AF25" s="52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55"/>
      <c r="L26" s="55"/>
      <c r="M26" s="69"/>
      <c r="N26" s="55"/>
      <c r="O26" s="55"/>
      <c r="P26" s="55"/>
      <c r="Q26" s="55"/>
      <c r="R26" s="55"/>
      <c r="S26" s="55"/>
      <c r="T26" s="69"/>
      <c r="U26" s="55"/>
      <c r="V26" s="55"/>
      <c r="W26" s="55"/>
      <c r="X26" s="55"/>
      <c r="Y26" s="55"/>
      <c r="Z26" s="55"/>
      <c r="AA26" s="69"/>
      <c r="AB26" s="69"/>
      <c r="AC26" s="55"/>
      <c r="AD26" s="55"/>
      <c r="AE26" s="55"/>
      <c r="AF26" s="55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/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"/>
      <c r="F31" s="24"/>
      <c r="G31" s="23"/>
      <c r="H31" s="23"/>
      <c r="I31" s="23"/>
      <c r="J31" s="23"/>
      <c r="K31" s="23"/>
      <c r="L31" s="23"/>
      <c r="M31" s="24"/>
      <c r="N31" s="23"/>
      <c r="O31" s="23"/>
      <c r="P31" s="23"/>
      <c r="Q31" s="23"/>
      <c r="R31" s="23"/>
      <c r="S31" s="23"/>
      <c r="T31" s="24"/>
      <c r="U31" s="23"/>
      <c r="V31" s="23"/>
      <c r="W31" s="23"/>
      <c r="X31" s="23"/>
      <c r="Y31" s="23"/>
      <c r="Z31" s="23"/>
      <c r="AA31" s="24"/>
      <c r="AB31" s="25"/>
      <c r="AC31" s="26"/>
      <c r="AD31" s="23"/>
      <c r="AE31" s="23"/>
      <c r="AF31" s="23"/>
      <c r="AG31" s="23"/>
      <c r="AH31" s="24"/>
      <c r="AI31" s="23"/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85"/>
      <c r="F32" s="85"/>
      <c r="G32" s="86"/>
      <c r="H32" s="87"/>
      <c r="I32" s="85"/>
      <c r="J32" s="85"/>
      <c r="K32" s="85"/>
      <c r="L32" s="85"/>
      <c r="M32" s="85"/>
      <c r="N32" s="85"/>
      <c r="O32" s="85"/>
      <c r="P32" s="88"/>
      <c r="Q32" s="88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9"/>
      <c r="AC32" s="85"/>
      <c r="AD32" s="85"/>
      <c r="AE32" s="85"/>
      <c r="AF32" s="85"/>
      <c r="AG32" s="85"/>
      <c r="AH32" s="85"/>
      <c r="AI32" s="85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92"/>
      <c r="F33" s="88"/>
      <c r="G33" s="93"/>
      <c r="H33" s="94"/>
      <c r="I33" s="94"/>
      <c r="J33" s="86"/>
      <c r="K33" s="94"/>
      <c r="L33" s="95"/>
      <c r="M33" s="95"/>
      <c r="N33" s="95"/>
      <c r="O33" s="95"/>
      <c r="P33" s="88"/>
      <c r="Q33" s="88"/>
      <c r="R33" s="95"/>
      <c r="S33" s="95"/>
      <c r="T33" s="95"/>
      <c r="U33" s="95"/>
      <c r="V33" s="88"/>
      <c r="W33" s="88"/>
      <c r="X33" s="88"/>
      <c r="Y33" s="88"/>
      <c r="Z33" s="88"/>
      <c r="AA33" s="88"/>
      <c r="AB33" s="88"/>
      <c r="AC33" s="88"/>
      <c r="AD33" s="88"/>
      <c r="AE33" s="96"/>
      <c r="AF33" s="88"/>
      <c r="AG33" s="88"/>
      <c r="AH33" s="88"/>
      <c r="AI33" s="88"/>
      <c r="AJ33" s="37">
        <f>SUM(E33:Q33)</f>
        <v>0</v>
      </c>
      <c r="AK33" s="38">
        <f>SUM(E34:Q34)</f>
        <v>0</v>
      </c>
    </row>
    <row r="34" spans="1:39" ht="24" customHeight="1">
      <c r="A34" s="39"/>
      <c r="B34" s="97"/>
      <c r="C34" s="98">
        <f>SUM(AJ32:AK34)</f>
        <v>0</v>
      </c>
      <c r="D34" s="42" t="s">
        <v>9</v>
      </c>
      <c r="E34" s="99"/>
      <c r="F34" s="99"/>
      <c r="G34" s="100"/>
      <c r="H34" s="99"/>
      <c r="I34" s="99"/>
      <c r="J34" s="101"/>
      <c r="K34" s="99"/>
      <c r="L34" s="99"/>
      <c r="M34" s="99"/>
      <c r="N34" s="99"/>
      <c r="O34" s="99"/>
      <c r="P34" s="99"/>
      <c r="Q34" s="101"/>
      <c r="R34" s="101"/>
      <c r="S34" s="101"/>
      <c r="T34" s="99"/>
      <c r="U34" s="99"/>
      <c r="V34" s="99"/>
      <c r="W34" s="99"/>
      <c r="X34" s="101"/>
      <c r="Y34" s="101"/>
      <c r="Z34" s="101"/>
      <c r="AA34" s="99"/>
      <c r="AB34" s="100"/>
      <c r="AC34" s="99"/>
      <c r="AD34" s="100"/>
      <c r="AE34" s="100"/>
      <c r="AF34" s="99"/>
      <c r="AG34" s="101"/>
      <c r="AH34" s="99"/>
      <c r="AI34" s="99"/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E35" s="31"/>
      <c r="F35" s="31"/>
      <c r="G35" s="31"/>
      <c r="H35" s="31"/>
      <c r="I35" s="31"/>
      <c r="J35" s="47"/>
      <c r="K35" s="31"/>
      <c r="L35" s="31"/>
      <c r="M35" s="31"/>
      <c r="N35" s="31"/>
      <c r="O35" s="31"/>
      <c r="P35" s="31"/>
      <c r="Q35" s="47"/>
      <c r="R35" s="47"/>
      <c r="S35" s="47"/>
      <c r="T35" s="31"/>
      <c r="U35" s="31"/>
      <c r="V35" s="31"/>
      <c r="W35" s="31"/>
      <c r="X35" s="47"/>
      <c r="Y35" s="47"/>
      <c r="Z35" s="47"/>
      <c r="AA35" s="31"/>
      <c r="AB35" s="103"/>
      <c r="AC35" s="31"/>
      <c r="AD35" s="31"/>
      <c r="AE35" s="31"/>
      <c r="AF35" s="31"/>
      <c r="AG35" s="47"/>
      <c r="AH35" s="31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104"/>
      <c r="Q36" s="104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43"/>
      <c r="F37" s="43"/>
      <c r="G37" s="43"/>
      <c r="H37" s="43"/>
      <c r="I37" s="43"/>
      <c r="J37" s="44"/>
      <c r="K37" s="43"/>
      <c r="L37" s="43"/>
      <c r="M37" s="43"/>
      <c r="N37" s="43"/>
      <c r="O37" s="43"/>
      <c r="P37" s="43"/>
      <c r="Q37" s="44"/>
      <c r="R37" s="44"/>
      <c r="S37" s="44"/>
      <c r="T37" s="43"/>
      <c r="U37" s="43"/>
      <c r="V37" s="43"/>
      <c r="W37" s="43"/>
      <c r="X37" s="44"/>
      <c r="Y37" s="44"/>
      <c r="Z37" s="44"/>
      <c r="AA37" s="43"/>
      <c r="AB37" s="43"/>
      <c r="AC37" s="43"/>
      <c r="AD37" s="43"/>
      <c r="AE37" s="43"/>
      <c r="AF37" s="43"/>
      <c r="AG37" s="44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  <row r="214" spans="1:37">
      <c r="B214" s="15"/>
      <c r="C214" s="16"/>
      <c r="D214" s="17"/>
      <c r="E214" s="18">
        <v>1</v>
      </c>
      <c r="F214" s="18">
        <v>2</v>
      </c>
      <c r="G214" s="18">
        <v>3</v>
      </c>
      <c r="H214" s="18">
        <v>4</v>
      </c>
      <c r="I214" s="18">
        <v>5</v>
      </c>
      <c r="J214" s="18">
        <v>6</v>
      </c>
      <c r="K214" s="18">
        <v>7</v>
      </c>
      <c r="L214" s="18">
        <v>8</v>
      </c>
      <c r="M214" s="18">
        <v>9</v>
      </c>
      <c r="N214" s="18">
        <v>10</v>
      </c>
      <c r="O214" s="18">
        <v>11</v>
      </c>
      <c r="P214" s="18">
        <v>12</v>
      </c>
      <c r="Q214" s="18">
        <v>13</v>
      </c>
      <c r="R214" s="18">
        <v>14</v>
      </c>
      <c r="S214" s="18">
        <v>15</v>
      </c>
      <c r="T214" s="18">
        <v>16</v>
      </c>
      <c r="U214" s="18">
        <v>17</v>
      </c>
      <c r="V214" s="18">
        <v>18</v>
      </c>
      <c r="W214" s="18">
        <v>19</v>
      </c>
      <c r="X214" s="18">
        <v>20</v>
      </c>
      <c r="Y214" s="18">
        <v>21</v>
      </c>
      <c r="Z214" s="18">
        <v>22</v>
      </c>
      <c r="AA214" s="18">
        <v>23</v>
      </c>
      <c r="AB214" s="18">
        <v>24</v>
      </c>
      <c r="AC214" s="18">
        <v>25</v>
      </c>
      <c r="AD214" s="18">
        <v>26</v>
      </c>
      <c r="AE214" s="18">
        <v>27</v>
      </c>
      <c r="AF214" s="18">
        <v>28</v>
      </c>
      <c r="AG214" s="18">
        <v>29</v>
      </c>
      <c r="AH214" s="18">
        <v>30</v>
      </c>
      <c r="AI214" s="18">
        <v>31</v>
      </c>
      <c r="AJ214" s="17"/>
      <c r="AK214" s="17"/>
    </row>
    <row r="215" spans="1:37">
      <c r="B215" s="15" t="s">
        <v>2</v>
      </c>
      <c r="C215" s="81" t="s">
        <v>98</v>
      </c>
      <c r="D215" s="22"/>
      <c r="E215" s="18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366"/>
      <c r="Y215" s="36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7" t="s">
        <v>4</v>
      </c>
      <c r="AK215" s="28" t="s">
        <v>5</v>
      </c>
    </row>
    <row r="216" spans="1:37">
      <c r="B216" s="83"/>
      <c r="C216" s="12" t="s">
        <v>99</v>
      </c>
      <c r="D216" s="152" t="s">
        <v>7</v>
      </c>
      <c r="E216" s="55"/>
      <c r="F216" s="367"/>
      <c r="G216" s="31"/>
      <c r="H216" s="31"/>
      <c r="I216" s="31"/>
      <c r="J216" s="367"/>
      <c r="K216" s="367"/>
      <c r="L216" s="367"/>
      <c r="M216" s="367"/>
      <c r="N216" s="103"/>
      <c r="O216" s="367"/>
      <c r="P216" s="367"/>
      <c r="Q216" s="367"/>
      <c r="R216" s="31"/>
      <c r="S216" s="31"/>
      <c r="T216" s="31"/>
      <c r="U216" s="31"/>
      <c r="V216" s="31"/>
      <c r="W216" s="31"/>
      <c r="X216" s="31"/>
      <c r="Y216" s="31"/>
      <c r="Z216" s="31"/>
      <c r="AA216" s="367"/>
      <c r="AB216" s="31"/>
      <c r="AC216" s="31"/>
      <c r="AD216" s="31"/>
      <c r="AE216" s="31"/>
      <c r="AF216" s="31"/>
      <c r="AG216" s="31"/>
      <c r="AH216" s="367"/>
      <c r="AI216" s="31"/>
      <c r="AJ216" s="368"/>
      <c r="AK216" s="33"/>
    </row>
    <row r="217" spans="1:37">
      <c r="B217" s="91">
        <v>532</v>
      </c>
      <c r="C217" s="12"/>
      <c r="D217" s="158" t="s">
        <v>8</v>
      </c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9">
        <f>SUM(F217:AE217)</f>
        <v>0</v>
      </c>
      <c r="AK217" s="38">
        <f>SUM(F218:AE218)</f>
        <v>0</v>
      </c>
    </row>
    <row r="218" spans="1:37">
      <c r="A218" s="39"/>
      <c r="B218" s="97"/>
      <c r="C218" s="98">
        <f>SUM(AJ216:AK218)</f>
        <v>0</v>
      </c>
      <c r="D218" s="164" t="s">
        <v>9</v>
      </c>
      <c r="E218" s="44"/>
      <c r="F218" s="370"/>
      <c r="G218" s="44"/>
      <c r="H218" s="44"/>
      <c r="I218" s="44"/>
      <c r="J218" s="370"/>
      <c r="K218" s="370"/>
      <c r="L218" s="370"/>
      <c r="M218" s="370"/>
      <c r="N218" s="370"/>
      <c r="O218" s="370"/>
      <c r="P218" s="370"/>
      <c r="Q218" s="370"/>
      <c r="R218" s="370"/>
      <c r="S218" s="370"/>
      <c r="T218" s="53"/>
      <c r="U218" s="53"/>
      <c r="V218" s="370"/>
      <c r="W218" s="370"/>
      <c r="X218" s="53"/>
      <c r="Y218" s="53"/>
      <c r="Z218" s="370"/>
      <c r="AA218" s="370"/>
      <c r="AB218" s="44"/>
      <c r="AC218" s="53"/>
      <c r="AD218" s="52"/>
      <c r="AE218" s="44"/>
      <c r="AF218" s="370"/>
      <c r="AG218" s="370"/>
      <c r="AH218" s="370"/>
      <c r="AI218" s="370"/>
      <c r="AJ218" s="371"/>
      <c r="AK218" s="33"/>
    </row>
    <row r="219" spans="1:37">
      <c r="B219" s="83"/>
      <c r="C219" s="12" t="s">
        <v>100</v>
      </c>
      <c r="D219" s="152" t="s">
        <v>7</v>
      </c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368"/>
      <c r="AK219" s="33"/>
    </row>
    <row r="220" spans="1:37">
      <c r="B220" s="91">
        <v>959</v>
      </c>
      <c r="C220" s="12"/>
      <c r="D220" s="158" t="s">
        <v>8</v>
      </c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9">
        <f>SUM(F220:AE220)</f>
        <v>0</v>
      </c>
      <c r="AK220" s="38">
        <f>SUM(F221:AE221)</f>
        <v>0</v>
      </c>
    </row>
    <row r="221" spans="1:37">
      <c r="A221" s="39"/>
      <c r="B221" s="97"/>
      <c r="C221" s="98">
        <f>SUM(AJ219:AK221)</f>
        <v>0</v>
      </c>
      <c r="D221" s="164" t="s">
        <v>9</v>
      </c>
      <c r="E221" s="44"/>
      <c r="F221" s="370"/>
      <c r="G221" s="44"/>
      <c r="H221" s="44"/>
      <c r="I221" s="370"/>
      <c r="J221" s="370"/>
      <c r="K221" s="370"/>
      <c r="L221" s="370"/>
      <c r="M221" s="370"/>
      <c r="N221" s="370"/>
      <c r="O221" s="370"/>
      <c r="P221" s="44"/>
      <c r="Q221" s="370"/>
      <c r="R221" s="53"/>
      <c r="S221" s="53"/>
      <c r="T221" s="370"/>
      <c r="U221" s="370"/>
      <c r="V221" s="53"/>
      <c r="W221" s="370"/>
      <c r="X221" s="370"/>
      <c r="Y221" s="370"/>
      <c r="Z221" s="370"/>
      <c r="AA221" s="370"/>
      <c r="AB221" s="370"/>
      <c r="AC221" s="370"/>
      <c r="AD221" s="44"/>
      <c r="AE221" s="52"/>
      <c r="AF221" s="370"/>
      <c r="AG221" s="370"/>
      <c r="AH221" s="370"/>
      <c r="AI221" s="44"/>
      <c r="AJ221" s="371"/>
      <c r="AK221" s="33"/>
    </row>
    <row r="222" spans="1:37">
      <c r="B222" s="83"/>
      <c r="C222" s="12" t="s">
        <v>101</v>
      </c>
      <c r="D222" s="152" t="s">
        <v>7</v>
      </c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209"/>
      <c r="P222" s="209"/>
      <c r="Q222" s="232"/>
      <c r="R222" s="232"/>
      <c r="S222" s="232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368"/>
      <c r="AK222" s="33"/>
    </row>
    <row r="223" spans="1:37">
      <c r="B223" s="91">
        <v>1181</v>
      </c>
      <c r="C223" s="12"/>
      <c r="D223" s="158" t="s">
        <v>8</v>
      </c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9">
        <f>SUM(F223:AE223)</f>
        <v>0</v>
      </c>
      <c r="AK223" s="38">
        <f>SUM(F224:AE224)</f>
        <v>0</v>
      </c>
    </row>
    <row r="224" spans="1:37">
      <c r="A224" s="39"/>
      <c r="B224" s="97"/>
      <c r="C224" s="98">
        <f>SUM(AJ222:AK224)</f>
        <v>0</v>
      </c>
      <c r="D224" s="164" t="s">
        <v>9</v>
      </c>
      <c r="E224" s="370"/>
      <c r="F224" s="44"/>
      <c r="G224" s="370"/>
      <c r="H224" s="370"/>
      <c r="I224" s="370"/>
      <c r="J224" s="44"/>
      <c r="K224" s="44"/>
      <c r="L224" s="44"/>
      <c r="M224" s="44"/>
      <c r="N224" s="44"/>
      <c r="O224" s="44"/>
      <c r="P224" s="44"/>
      <c r="Q224" s="44"/>
      <c r="R224" s="370"/>
      <c r="S224" s="370"/>
      <c r="T224" s="370"/>
      <c r="U224" s="370"/>
      <c r="V224" s="370"/>
      <c r="W224" s="370"/>
      <c r="X224" s="372"/>
      <c r="Y224" s="370"/>
      <c r="Z224" s="370"/>
      <c r="AA224" s="44"/>
      <c r="AB224" s="370"/>
      <c r="AC224" s="370"/>
      <c r="AD224" s="370"/>
      <c r="AE224" s="370"/>
      <c r="AF224" s="370"/>
      <c r="AG224" s="370"/>
      <c r="AH224" s="44"/>
      <c r="AI224" s="52"/>
      <c r="AJ224" s="371"/>
      <c r="AK224" s="33"/>
    </row>
    <row r="225" spans="1:38">
      <c r="B225" s="83"/>
      <c r="C225" s="12" t="s">
        <v>14</v>
      </c>
      <c r="D225" s="152" t="s">
        <v>7</v>
      </c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47"/>
      <c r="U225" s="47"/>
      <c r="V225" s="55"/>
      <c r="W225" s="55"/>
      <c r="X225" s="373"/>
      <c r="Y225" s="47"/>
      <c r="Z225" s="47"/>
      <c r="AA225" s="55"/>
      <c r="AB225" s="47"/>
      <c r="AC225" s="47"/>
      <c r="AD225" s="47"/>
      <c r="AE225" s="47"/>
      <c r="AF225" s="47"/>
      <c r="AG225" s="47"/>
      <c r="AH225" s="55"/>
      <c r="AI225" s="47"/>
      <c r="AJ225" s="368"/>
      <c r="AK225" s="33"/>
    </row>
    <row r="226" spans="1:38">
      <c r="B226" s="91"/>
      <c r="C226" s="12"/>
      <c r="D226" s="158" t="s">
        <v>8</v>
      </c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9">
        <f>SUM(F226:AE226)</f>
        <v>0</v>
      </c>
      <c r="AK226" s="38">
        <f>SUM(F227:AE227)</f>
        <v>0</v>
      </c>
    </row>
    <row r="227" spans="1:38">
      <c r="A227" s="39"/>
      <c r="B227" s="97"/>
      <c r="C227" s="98">
        <f>SUM(AJ225:AK227)</f>
        <v>0</v>
      </c>
      <c r="D227" s="164" t="s">
        <v>9</v>
      </c>
      <c r="E227" s="370"/>
      <c r="F227" s="370"/>
      <c r="G227" s="370"/>
      <c r="H227" s="370"/>
      <c r="I227" s="370"/>
      <c r="J227" s="370"/>
      <c r="K227" s="370"/>
      <c r="L227" s="370"/>
      <c r="M227" s="370"/>
      <c r="N227" s="370"/>
      <c r="O227" s="370"/>
      <c r="P227" s="370"/>
      <c r="Q227" s="370"/>
      <c r="R227" s="370"/>
      <c r="S227" s="370"/>
      <c r="T227" s="370"/>
      <c r="U227" s="370"/>
      <c r="V227" s="370"/>
      <c r="W227" s="53"/>
      <c r="X227" s="370"/>
      <c r="Y227" s="370"/>
      <c r="Z227" s="53"/>
      <c r="AA227" s="370"/>
      <c r="AB227" s="53"/>
      <c r="AC227" s="370"/>
      <c r="AD227" s="370"/>
      <c r="AE227" s="370"/>
      <c r="AF227" s="370"/>
      <c r="AG227" s="370"/>
      <c r="AH227" s="370"/>
      <c r="AI227" s="370"/>
      <c r="AJ227" s="371"/>
      <c r="AK227" s="33"/>
    </row>
    <row r="228" spans="1:38">
      <c r="B228" s="83"/>
      <c r="C228" s="12" t="s">
        <v>102</v>
      </c>
      <c r="D228" s="152" t="s">
        <v>7</v>
      </c>
      <c r="E228" s="374"/>
      <c r="F228" s="374"/>
      <c r="G228" s="209"/>
      <c r="H228" s="209"/>
      <c r="I228" s="209"/>
      <c r="J228" s="374"/>
      <c r="K228" s="374"/>
      <c r="L228" s="374"/>
      <c r="M228" s="374"/>
      <c r="N228" s="374"/>
      <c r="O228" s="374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209"/>
      <c r="AA228" s="374"/>
      <c r="AB228" s="55"/>
      <c r="AC228" s="55"/>
      <c r="AD228" s="55"/>
      <c r="AE228" s="55"/>
      <c r="AF228" s="55"/>
      <c r="AG228" s="55"/>
      <c r="AH228" s="374"/>
      <c r="AI228" s="55"/>
      <c r="AJ228" s="368"/>
      <c r="AK228" s="33"/>
    </row>
    <row r="229" spans="1:38">
      <c r="B229" s="91"/>
      <c r="C229" s="12"/>
      <c r="D229" s="158" t="s">
        <v>8</v>
      </c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9">
        <f>SUM(F229:AE229)</f>
        <v>0</v>
      </c>
      <c r="AK229" s="38">
        <f>SUM(F230:AE230)</f>
        <v>0</v>
      </c>
    </row>
    <row r="230" spans="1:38">
      <c r="A230" s="39"/>
      <c r="B230" s="97"/>
      <c r="C230" s="98">
        <f>SUM(AJ228:AK230)</f>
        <v>0</v>
      </c>
      <c r="D230" s="164" t="s">
        <v>9</v>
      </c>
      <c r="E230" s="44"/>
      <c r="F230" s="370"/>
      <c r="G230" s="44"/>
      <c r="H230" s="44"/>
      <c r="I230" s="44"/>
      <c r="J230" s="370"/>
      <c r="K230" s="370"/>
      <c r="L230" s="370"/>
      <c r="M230" s="370"/>
      <c r="N230" s="370"/>
      <c r="O230" s="370"/>
      <c r="P230" s="370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370"/>
      <c r="AB230" s="44"/>
      <c r="AC230" s="44"/>
      <c r="AD230" s="44"/>
      <c r="AE230" s="44"/>
      <c r="AF230" s="44"/>
      <c r="AG230" s="44"/>
      <c r="AH230" s="370"/>
      <c r="AI230" s="44"/>
      <c r="AJ230" s="371"/>
      <c r="AK230" s="33"/>
    </row>
    <row r="231" spans="1:38">
      <c r="B231" s="83"/>
      <c r="C231" s="12" t="s">
        <v>16</v>
      </c>
      <c r="D231" s="152" t="s">
        <v>7</v>
      </c>
      <c r="E231" s="55"/>
      <c r="F231" s="374"/>
      <c r="G231" s="55"/>
      <c r="H231" s="55"/>
      <c r="I231" s="55"/>
      <c r="J231" s="374"/>
      <c r="K231" s="55"/>
      <c r="L231" s="55"/>
      <c r="M231" s="374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232"/>
      <c r="AA231" s="374"/>
      <c r="AB231" s="55"/>
      <c r="AC231" s="55"/>
      <c r="AD231" s="55"/>
      <c r="AE231" s="55"/>
      <c r="AF231" s="55"/>
      <c r="AG231" s="55"/>
      <c r="AH231" s="374"/>
      <c r="AI231" s="55"/>
      <c r="AJ231" s="368"/>
      <c r="AK231" s="33"/>
    </row>
    <row r="232" spans="1:38">
      <c r="B232" s="91"/>
      <c r="C232" s="12"/>
      <c r="D232" s="158" t="s">
        <v>8</v>
      </c>
      <c r="E232" s="36"/>
      <c r="F232" s="36"/>
      <c r="G232" s="36"/>
      <c r="H232" s="36"/>
      <c r="I232" s="36"/>
      <c r="J232" s="36"/>
      <c r="K232" s="36"/>
      <c r="L232" s="36"/>
      <c r="M232" s="36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9">
        <f>SUM(F232:AE232)</f>
        <v>0</v>
      </c>
      <c r="AK232" s="38">
        <f>SUM(F233:AE233)</f>
        <v>0</v>
      </c>
    </row>
    <row r="233" spans="1:38">
      <c r="A233" s="39"/>
      <c r="B233" s="97"/>
      <c r="C233" s="98">
        <f>SUM(AJ231:AK233)</f>
        <v>0</v>
      </c>
      <c r="D233" s="164" t="s">
        <v>9</v>
      </c>
      <c r="E233" s="44"/>
      <c r="F233" s="370"/>
      <c r="G233" s="44"/>
      <c r="H233" s="44"/>
      <c r="I233" s="44"/>
      <c r="J233" s="370"/>
      <c r="K233" s="44"/>
      <c r="L233" s="44"/>
      <c r="M233" s="370"/>
      <c r="N233" s="44"/>
      <c r="O233" s="44"/>
      <c r="P233" s="370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370"/>
      <c r="AB233" s="44"/>
      <c r="AC233" s="44"/>
      <c r="AD233" s="44"/>
      <c r="AE233" s="44"/>
      <c r="AF233" s="44"/>
      <c r="AG233" s="44"/>
      <c r="AH233" s="370"/>
      <c r="AI233" s="44"/>
      <c r="AJ233" s="371"/>
      <c r="AK233" s="33"/>
    </row>
    <row r="234" spans="1:38">
      <c r="B234" s="83"/>
      <c r="C234" s="12" t="s">
        <v>103</v>
      </c>
      <c r="D234" s="152" t="s">
        <v>7</v>
      </c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368"/>
      <c r="AK234" s="33"/>
    </row>
    <row r="235" spans="1:38">
      <c r="B235" s="91"/>
      <c r="C235" s="12"/>
      <c r="D235" s="158" t="s">
        <v>8</v>
      </c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9">
        <f>SUM(F235:AE235)</f>
        <v>0</v>
      </c>
      <c r="AK235" s="38">
        <f>SUM(F236:AE236)</f>
        <v>0</v>
      </c>
    </row>
    <row r="236" spans="1:38">
      <c r="A236" s="39"/>
      <c r="B236" s="97"/>
      <c r="C236" s="98">
        <f>SUM(AJ234:AK236)</f>
        <v>0</v>
      </c>
      <c r="D236" s="164" t="s">
        <v>9</v>
      </c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375"/>
      <c r="AK236" s="33"/>
    </row>
    <row r="237" spans="1:38">
      <c r="B237" s="29"/>
      <c r="C237" s="376" t="s">
        <v>104</v>
      </c>
      <c r="D237" s="152" t="s">
        <v>7</v>
      </c>
      <c r="E237" s="55"/>
      <c r="F237" s="55"/>
      <c r="G237" s="55"/>
      <c r="H237" s="55"/>
      <c r="I237" s="55"/>
      <c r="J237" s="55"/>
      <c r="K237" s="55"/>
      <c r="L237" s="55"/>
      <c r="M237" s="55"/>
      <c r="N237" s="316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36"/>
      <c r="AJ237" s="377"/>
      <c r="AK237" s="111"/>
    </row>
    <row r="238" spans="1:38">
      <c r="B238" s="34"/>
      <c r="C238" s="376"/>
      <c r="D238" s="158" t="s">
        <v>8</v>
      </c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9">
        <f>SUM(F238:AE238)</f>
        <v>0</v>
      </c>
      <c r="AK238" s="38">
        <f>SUM(F239:AE239)</f>
        <v>0</v>
      </c>
    </row>
    <row r="239" spans="1:38">
      <c r="A239" s="39"/>
      <c r="B239" s="40"/>
      <c r="C239" s="98">
        <f>SUM(AJ237:AK239)</f>
        <v>0</v>
      </c>
      <c r="D239" s="164" t="s">
        <v>9</v>
      </c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167"/>
      <c r="AF239" s="44"/>
      <c r="AG239" s="44"/>
      <c r="AH239" s="44"/>
      <c r="AI239" s="44"/>
      <c r="AJ239" s="378"/>
      <c r="AK239" s="111"/>
    </row>
    <row r="240" spans="1:38">
      <c r="B240" s="29"/>
      <c r="C240" s="5" t="s">
        <v>102</v>
      </c>
      <c r="D240" s="152" t="s">
        <v>7</v>
      </c>
      <c r="E240" s="55"/>
      <c r="F240" s="55"/>
      <c r="G240" s="55"/>
      <c r="H240" s="55"/>
      <c r="I240" s="209"/>
      <c r="J240" s="55"/>
      <c r="K240" s="374"/>
      <c r="L240" s="209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36"/>
      <c r="AJ240" s="55"/>
      <c r="AK240" s="55"/>
      <c r="AL240" s="55"/>
    </row>
    <row r="241" spans="1:37">
      <c r="B241" s="34"/>
      <c r="C241" s="5"/>
      <c r="D241" s="158" t="s">
        <v>8</v>
      </c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9">
        <f>SUM(F241:AE241)</f>
        <v>0</v>
      </c>
      <c r="AK241" s="38">
        <f>SUM(F242:AE242)</f>
        <v>0</v>
      </c>
    </row>
    <row r="242" spans="1:37">
      <c r="A242" s="39"/>
      <c r="B242" s="40"/>
      <c r="C242" s="98">
        <f>SUM(AJ240:AK242)</f>
        <v>0</v>
      </c>
      <c r="D242" s="164" t="s">
        <v>9</v>
      </c>
      <c r="E242" s="370"/>
      <c r="F242" s="370"/>
      <c r="G242" s="44"/>
      <c r="H242" s="44"/>
      <c r="I242" s="370"/>
      <c r="J242" s="44"/>
      <c r="K242" s="370"/>
      <c r="L242" s="370"/>
      <c r="M242" s="44"/>
      <c r="N242" s="44"/>
      <c r="O242" s="44"/>
      <c r="P242" s="370"/>
      <c r="Q242" s="44"/>
      <c r="R242" s="370"/>
      <c r="S242" s="370"/>
      <c r="T242" s="44"/>
      <c r="U242" s="44"/>
      <c r="V242" s="44"/>
      <c r="W242" s="370"/>
      <c r="X242" s="44"/>
      <c r="Y242" s="370"/>
      <c r="Z242" s="370"/>
      <c r="AA242" s="44"/>
      <c r="AB242" s="44"/>
      <c r="AC242" s="44"/>
      <c r="AD242" s="370"/>
      <c r="AE242" s="167"/>
      <c r="AF242" s="370"/>
      <c r="AG242" s="370"/>
      <c r="AH242" s="44"/>
      <c r="AI242" s="44"/>
      <c r="AJ242" s="371"/>
      <c r="AK242" s="111"/>
    </row>
    <row r="243" spans="1:37">
      <c r="B243" s="29"/>
      <c r="C243" s="5" t="s">
        <v>16</v>
      </c>
      <c r="D243" s="152" t="s">
        <v>7</v>
      </c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69"/>
      <c r="AE243" s="55"/>
      <c r="AF243" s="55"/>
      <c r="AG243" s="374"/>
      <c r="AH243" s="374"/>
      <c r="AI243" s="36"/>
      <c r="AJ243" s="377"/>
      <c r="AK243" s="111"/>
    </row>
    <row r="244" spans="1:37">
      <c r="B244" s="34"/>
      <c r="C244" s="5"/>
      <c r="D244" s="158" t="s">
        <v>8</v>
      </c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9">
        <f>SUM(F244:AE244)</f>
        <v>0</v>
      </c>
      <c r="AK244" s="38">
        <f>SUM(F245:AE245)</f>
        <v>0</v>
      </c>
    </row>
    <row r="245" spans="1:37">
      <c r="A245" s="39"/>
      <c r="B245" s="40"/>
      <c r="C245" s="98">
        <f>SUM(AJ243:AK245)</f>
        <v>0</v>
      </c>
      <c r="D245" s="164" t="s">
        <v>9</v>
      </c>
      <c r="E245" s="44"/>
      <c r="F245" s="44"/>
      <c r="G245" s="44"/>
      <c r="H245" s="44"/>
      <c r="I245" s="44"/>
      <c r="J245" s="44"/>
      <c r="K245" s="370"/>
      <c r="L245" s="370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167"/>
      <c r="AF245" s="44"/>
      <c r="AG245" s="44"/>
      <c r="AH245" s="44"/>
      <c r="AI245" s="44"/>
      <c r="AJ245" s="378"/>
      <c r="AK245" s="111"/>
    </row>
    <row r="246" spans="1:37">
      <c r="B246" s="29"/>
      <c r="C246" s="5" t="s">
        <v>101</v>
      </c>
      <c r="D246" s="152" t="s">
        <v>7</v>
      </c>
      <c r="E246" s="55"/>
      <c r="F246" s="55"/>
      <c r="G246" s="55"/>
      <c r="H246" s="55"/>
      <c r="I246" s="55"/>
      <c r="J246" s="55"/>
      <c r="K246" s="316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377"/>
      <c r="AK246" s="111"/>
    </row>
    <row r="247" spans="1:37">
      <c r="B247" s="34"/>
      <c r="C247" s="5"/>
      <c r="D247" s="158" t="s">
        <v>8</v>
      </c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9">
        <f>SUM(F247:AE247)</f>
        <v>0</v>
      </c>
      <c r="AK247" s="38">
        <f>SUM(F248:AE248)</f>
        <v>0</v>
      </c>
    </row>
    <row r="248" spans="1:37">
      <c r="A248" s="39"/>
      <c r="B248" s="40"/>
      <c r="C248" s="98">
        <f>SUM(AJ246:AK248)</f>
        <v>0</v>
      </c>
      <c r="D248" s="164" t="s">
        <v>9</v>
      </c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378"/>
      <c r="AK248" s="111"/>
    </row>
    <row r="249" spans="1:37">
      <c r="A249" s="39"/>
      <c r="B249" s="29"/>
      <c r="C249" s="176"/>
      <c r="D249" s="177"/>
      <c r="E249" s="109"/>
      <c r="F249" s="110"/>
      <c r="G249" s="109"/>
      <c r="H249" s="110"/>
      <c r="I249" s="109"/>
      <c r="J249" s="109"/>
      <c r="K249" s="110"/>
      <c r="L249" s="109"/>
      <c r="M249" s="110"/>
      <c r="N249" s="110"/>
      <c r="O249" s="109"/>
      <c r="P249" s="109"/>
      <c r="Q249" s="110"/>
      <c r="R249" s="110"/>
      <c r="S249" s="109"/>
      <c r="T249" s="110"/>
      <c r="U249" s="109"/>
      <c r="V249" s="110"/>
      <c r="W249" s="109"/>
      <c r="X249" s="109"/>
      <c r="Y249" s="110"/>
      <c r="Z249" s="109"/>
      <c r="AA249" s="110"/>
      <c r="AB249" s="110"/>
      <c r="AC249" s="109"/>
      <c r="AD249" s="109"/>
      <c r="AE249" s="109"/>
      <c r="AF249" s="110"/>
      <c r="AG249" s="109"/>
      <c r="AH249" s="109"/>
      <c r="AI249" s="110"/>
      <c r="AJ249" s="111"/>
      <c r="AK249" s="111"/>
    </row>
    <row r="250" spans="1:37">
      <c r="A250" s="106" t="s">
        <v>4</v>
      </c>
      <c r="B250" s="178" t="s">
        <v>5</v>
      </c>
      <c r="C250" s="108" t="s">
        <v>27</v>
      </c>
      <c r="D250" s="109"/>
      <c r="E250" s="109"/>
      <c r="F250" s="110"/>
      <c r="G250" s="110"/>
      <c r="H250" s="110"/>
      <c r="I250" s="109"/>
      <c r="J250" s="109"/>
      <c r="K250" s="109"/>
      <c r="L250" s="109"/>
      <c r="M250" s="110"/>
      <c r="N250" s="379"/>
      <c r="O250" s="110"/>
      <c r="P250" s="109"/>
      <c r="Q250" s="109"/>
      <c r="R250" s="109"/>
      <c r="S250" s="109"/>
      <c r="T250" s="110"/>
      <c r="U250" s="110"/>
      <c r="V250" s="110"/>
      <c r="W250" s="109"/>
      <c r="X250" s="109"/>
      <c r="Y250" s="109"/>
      <c r="Z250" s="109"/>
      <c r="AA250" s="110"/>
      <c r="AB250" s="110"/>
      <c r="AC250" s="110"/>
      <c r="AD250" s="109"/>
      <c r="AE250" s="109"/>
      <c r="AF250" s="109"/>
      <c r="AG250" s="109"/>
      <c r="AH250" s="109"/>
      <c r="AI250" s="110"/>
      <c r="AJ250" s="111"/>
      <c r="AK250" s="111"/>
    </row>
    <row r="251" spans="1:37">
      <c r="A251" s="380"/>
      <c r="B251" s="113">
        <v>6</v>
      </c>
      <c r="C251" s="381" t="s">
        <v>105</v>
      </c>
      <c r="D251" s="382" t="s">
        <v>51</v>
      </c>
      <c r="E251" s="116">
        <f t="shared" ref="E251:AI251" si="32">COUNTIF(E216:E248,$D$251)</f>
        <v>0</v>
      </c>
      <c r="F251" s="116">
        <f t="shared" si="32"/>
        <v>0</v>
      </c>
      <c r="G251" s="116">
        <f t="shared" si="32"/>
        <v>0</v>
      </c>
      <c r="H251" s="116">
        <f t="shared" si="32"/>
        <v>0</v>
      </c>
      <c r="I251" s="116">
        <f t="shared" si="32"/>
        <v>0</v>
      </c>
      <c r="J251" s="116">
        <f t="shared" si="32"/>
        <v>0</v>
      </c>
      <c r="K251" s="116">
        <f t="shared" si="32"/>
        <v>0</v>
      </c>
      <c r="L251" s="116">
        <f t="shared" si="32"/>
        <v>0</v>
      </c>
      <c r="M251" s="116">
        <f t="shared" si="32"/>
        <v>0</v>
      </c>
      <c r="N251" s="116">
        <f t="shared" si="32"/>
        <v>0</v>
      </c>
      <c r="O251" s="116">
        <f t="shared" si="32"/>
        <v>0</v>
      </c>
      <c r="P251" s="116">
        <f t="shared" si="32"/>
        <v>0</v>
      </c>
      <c r="Q251" s="116">
        <f t="shared" si="32"/>
        <v>0</v>
      </c>
      <c r="R251" s="116">
        <f t="shared" si="32"/>
        <v>0</v>
      </c>
      <c r="S251" s="116">
        <f t="shared" si="32"/>
        <v>0</v>
      </c>
      <c r="T251" s="116">
        <f t="shared" si="32"/>
        <v>0</v>
      </c>
      <c r="U251" s="116">
        <f t="shared" si="32"/>
        <v>0</v>
      </c>
      <c r="V251" s="116">
        <f t="shared" si="32"/>
        <v>0</v>
      </c>
      <c r="W251" s="116">
        <f t="shared" si="32"/>
        <v>0</v>
      </c>
      <c r="X251" s="116">
        <f t="shared" si="32"/>
        <v>0</v>
      </c>
      <c r="Y251" s="116">
        <f t="shared" si="32"/>
        <v>0</v>
      </c>
      <c r="Z251" s="116">
        <f t="shared" si="32"/>
        <v>0</v>
      </c>
      <c r="AA251" s="116">
        <f t="shared" si="32"/>
        <v>0</v>
      </c>
      <c r="AB251" s="116">
        <f t="shared" si="32"/>
        <v>0</v>
      </c>
      <c r="AC251" s="116">
        <f t="shared" si="32"/>
        <v>0</v>
      </c>
      <c r="AD251" s="116">
        <f t="shared" si="32"/>
        <v>0</v>
      </c>
      <c r="AE251" s="116">
        <f t="shared" si="32"/>
        <v>0</v>
      </c>
      <c r="AF251" s="116">
        <f t="shared" si="32"/>
        <v>0</v>
      </c>
      <c r="AG251" s="116">
        <f t="shared" si="32"/>
        <v>0</v>
      </c>
      <c r="AH251" s="116">
        <f t="shared" si="32"/>
        <v>0</v>
      </c>
      <c r="AI251" s="116">
        <f t="shared" si="32"/>
        <v>0</v>
      </c>
      <c r="AJ251" s="117"/>
      <c r="AK251" s="117"/>
    </row>
    <row r="252" spans="1:37">
      <c r="A252" s="383">
        <v>8</v>
      </c>
      <c r="B252" s="295"/>
      <c r="C252" s="384" t="s">
        <v>45</v>
      </c>
      <c r="D252" s="94" t="s">
        <v>29</v>
      </c>
      <c r="E252" s="185">
        <f t="shared" ref="E252:AI252" si="33">COUNTIF(E216:E248,$D$252)</f>
        <v>0</v>
      </c>
      <c r="F252" s="185">
        <f t="shared" si="33"/>
        <v>0</v>
      </c>
      <c r="G252" s="185">
        <f t="shared" si="33"/>
        <v>0</v>
      </c>
      <c r="H252" s="185">
        <f t="shared" si="33"/>
        <v>0</v>
      </c>
      <c r="I252" s="185">
        <f t="shared" si="33"/>
        <v>0</v>
      </c>
      <c r="J252" s="185">
        <f t="shared" si="33"/>
        <v>0</v>
      </c>
      <c r="K252" s="185">
        <f t="shared" si="33"/>
        <v>0</v>
      </c>
      <c r="L252" s="185">
        <f t="shared" si="33"/>
        <v>0</v>
      </c>
      <c r="M252" s="185">
        <f t="shared" si="33"/>
        <v>0</v>
      </c>
      <c r="N252" s="185">
        <f t="shared" si="33"/>
        <v>0</v>
      </c>
      <c r="O252" s="185">
        <f t="shared" si="33"/>
        <v>0</v>
      </c>
      <c r="P252" s="185">
        <f t="shared" si="33"/>
        <v>0</v>
      </c>
      <c r="Q252" s="185">
        <f t="shared" si="33"/>
        <v>0</v>
      </c>
      <c r="R252" s="185">
        <f t="shared" si="33"/>
        <v>0</v>
      </c>
      <c r="S252" s="185">
        <f t="shared" si="33"/>
        <v>0</v>
      </c>
      <c r="T252" s="185">
        <f t="shared" si="33"/>
        <v>0</v>
      </c>
      <c r="U252" s="185">
        <f t="shared" si="33"/>
        <v>0</v>
      </c>
      <c r="V252" s="185">
        <f t="shared" si="33"/>
        <v>0</v>
      </c>
      <c r="W252" s="185">
        <f t="shared" si="33"/>
        <v>0</v>
      </c>
      <c r="X252" s="185">
        <f t="shared" si="33"/>
        <v>0</v>
      </c>
      <c r="Y252" s="185">
        <f t="shared" si="33"/>
        <v>0</v>
      </c>
      <c r="Z252" s="185">
        <f t="shared" si="33"/>
        <v>0</v>
      </c>
      <c r="AA252" s="185">
        <f t="shared" si="33"/>
        <v>0</v>
      </c>
      <c r="AB252" s="185">
        <f t="shared" si="33"/>
        <v>0</v>
      </c>
      <c r="AC252" s="185">
        <f t="shared" si="33"/>
        <v>0</v>
      </c>
      <c r="AD252" s="185">
        <f t="shared" si="33"/>
        <v>0</v>
      </c>
      <c r="AE252" s="185">
        <f t="shared" si="33"/>
        <v>0</v>
      </c>
      <c r="AF252" s="185">
        <f t="shared" si="33"/>
        <v>0</v>
      </c>
      <c r="AG252" s="185">
        <f t="shared" si="33"/>
        <v>0</v>
      </c>
      <c r="AH252" s="185">
        <f t="shared" si="33"/>
        <v>0</v>
      </c>
      <c r="AI252" s="185">
        <f t="shared" si="33"/>
        <v>0</v>
      </c>
      <c r="AJ252" s="117"/>
      <c r="AK252" s="117"/>
    </row>
    <row r="253" spans="1:37">
      <c r="A253" s="181">
        <v>8</v>
      </c>
      <c r="B253" s="385"/>
      <c r="C253" s="384" t="s">
        <v>46</v>
      </c>
      <c r="D253" s="94" t="s">
        <v>31</v>
      </c>
      <c r="E253" s="185">
        <f t="shared" ref="E253:AI253" si="34">COUNTIF(E216:E248,$D$253)</f>
        <v>0</v>
      </c>
      <c r="F253" s="185">
        <f t="shared" si="34"/>
        <v>0</v>
      </c>
      <c r="G253" s="185">
        <f t="shared" si="34"/>
        <v>0</v>
      </c>
      <c r="H253" s="185">
        <f t="shared" si="34"/>
        <v>0</v>
      </c>
      <c r="I253" s="185">
        <f t="shared" si="34"/>
        <v>0</v>
      </c>
      <c r="J253" s="185">
        <f t="shared" si="34"/>
        <v>0</v>
      </c>
      <c r="K253" s="185">
        <f t="shared" si="34"/>
        <v>0</v>
      </c>
      <c r="L253" s="185">
        <f t="shared" si="34"/>
        <v>0</v>
      </c>
      <c r="M253" s="185">
        <f t="shared" si="34"/>
        <v>0</v>
      </c>
      <c r="N253" s="185">
        <f t="shared" si="34"/>
        <v>0</v>
      </c>
      <c r="O253" s="185">
        <f t="shared" si="34"/>
        <v>0</v>
      </c>
      <c r="P253" s="185">
        <f t="shared" si="34"/>
        <v>0</v>
      </c>
      <c r="Q253" s="185">
        <f t="shared" si="34"/>
        <v>0</v>
      </c>
      <c r="R253" s="185">
        <f t="shared" si="34"/>
        <v>0</v>
      </c>
      <c r="S253" s="185">
        <f t="shared" si="34"/>
        <v>0</v>
      </c>
      <c r="T253" s="185">
        <f t="shared" si="34"/>
        <v>0</v>
      </c>
      <c r="U253" s="185">
        <f t="shared" si="34"/>
        <v>0</v>
      </c>
      <c r="V253" s="185">
        <f t="shared" si="34"/>
        <v>0</v>
      </c>
      <c r="W253" s="185">
        <f t="shared" si="34"/>
        <v>0</v>
      </c>
      <c r="X253" s="185">
        <f t="shared" si="34"/>
        <v>0</v>
      </c>
      <c r="Y253" s="185">
        <f t="shared" si="34"/>
        <v>0</v>
      </c>
      <c r="Z253" s="185">
        <f t="shared" si="34"/>
        <v>0</v>
      </c>
      <c r="AA253" s="185">
        <f t="shared" si="34"/>
        <v>0</v>
      </c>
      <c r="AB253" s="185">
        <f t="shared" si="34"/>
        <v>0</v>
      </c>
      <c r="AC253" s="185">
        <f t="shared" si="34"/>
        <v>0</v>
      </c>
      <c r="AD253" s="185">
        <f t="shared" si="34"/>
        <v>0</v>
      </c>
      <c r="AE253" s="185">
        <f t="shared" si="34"/>
        <v>0</v>
      </c>
      <c r="AF253" s="185">
        <f t="shared" si="34"/>
        <v>0</v>
      </c>
      <c r="AG253" s="185">
        <f t="shared" si="34"/>
        <v>0</v>
      </c>
      <c r="AH253" s="185">
        <f t="shared" si="34"/>
        <v>0</v>
      </c>
      <c r="AI253" s="185">
        <f t="shared" si="34"/>
        <v>0</v>
      </c>
      <c r="AJ253" s="117"/>
      <c r="AK253" s="117"/>
    </row>
    <row r="254" spans="1:37">
      <c r="A254" s="181"/>
      <c r="B254" s="295">
        <v>2</v>
      </c>
      <c r="C254" s="384" t="s">
        <v>106</v>
      </c>
      <c r="D254" s="386" t="s">
        <v>49</v>
      </c>
      <c r="E254" s="387">
        <f t="shared" ref="E254:AI254" si="35">COUNTIF(E237:E248,$D$254)</f>
        <v>0</v>
      </c>
      <c r="F254" s="387">
        <f t="shared" si="35"/>
        <v>0</v>
      </c>
      <c r="G254" s="387">
        <f t="shared" si="35"/>
        <v>0</v>
      </c>
      <c r="H254" s="387">
        <f t="shared" si="35"/>
        <v>0</v>
      </c>
      <c r="I254" s="387">
        <f t="shared" si="35"/>
        <v>0</v>
      </c>
      <c r="J254" s="387">
        <f t="shared" si="35"/>
        <v>0</v>
      </c>
      <c r="K254" s="387">
        <f t="shared" si="35"/>
        <v>0</v>
      </c>
      <c r="L254" s="387">
        <f t="shared" si="35"/>
        <v>0</v>
      </c>
      <c r="M254" s="387">
        <f t="shared" si="35"/>
        <v>0</v>
      </c>
      <c r="N254" s="387">
        <f t="shared" si="35"/>
        <v>0</v>
      </c>
      <c r="O254" s="387">
        <f t="shared" si="35"/>
        <v>0</v>
      </c>
      <c r="P254" s="387">
        <f t="shared" si="35"/>
        <v>0</v>
      </c>
      <c r="Q254" s="387">
        <f t="shared" si="35"/>
        <v>0</v>
      </c>
      <c r="R254" s="387">
        <f t="shared" si="35"/>
        <v>0</v>
      </c>
      <c r="S254" s="387">
        <f t="shared" si="35"/>
        <v>0</v>
      </c>
      <c r="T254" s="387">
        <f t="shared" si="35"/>
        <v>0</v>
      </c>
      <c r="U254" s="387">
        <f t="shared" si="35"/>
        <v>0</v>
      </c>
      <c r="V254" s="387">
        <f t="shared" si="35"/>
        <v>0</v>
      </c>
      <c r="W254" s="387">
        <f t="shared" si="35"/>
        <v>0</v>
      </c>
      <c r="X254" s="387">
        <f t="shared" si="35"/>
        <v>0</v>
      </c>
      <c r="Y254" s="387">
        <f t="shared" si="35"/>
        <v>0</v>
      </c>
      <c r="Z254" s="387">
        <f t="shared" si="35"/>
        <v>0</v>
      </c>
      <c r="AA254" s="387">
        <f t="shared" si="35"/>
        <v>0</v>
      </c>
      <c r="AB254" s="387">
        <f t="shared" si="35"/>
        <v>0</v>
      </c>
      <c r="AC254" s="387">
        <f t="shared" si="35"/>
        <v>0</v>
      </c>
      <c r="AD254" s="387">
        <f t="shared" si="35"/>
        <v>0</v>
      </c>
      <c r="AE254" s="387">
        <f t="shared" si="35"/>
        <v>0</v>
      </c>
      <c r="AF254" s="387">
        <f t="shared" si="35"/>
        <v>0</v>
      </c>
      <c r="AG254" s="387">
        <f t="shared" si="35"/>
        <v>0</v>
      </c>
      <c r="AH254" s="387">
        <f t="shared" si="35"/>
        <v>0</v>
      </c>
      <c r="AI254" s="387">
        <f t="shared" si="35"/>
        <v>0</v>
      </c>
      <c r="AJ254" s="117"/>
      <c r="AK254" s="117"/>
    </row>
    <row r="255" spans="1:37">
      <c r="A255" s="181"/>
      <c r="B255" s="388">
        <v>8</v>
      </c>
      <c r="C255" s="384" t="s">
        <v>107</v>
      </c>
      <c r="D255" s="386" t="s">
        <v>108</v>
      </c>
      <c r="E255" s="387">
        <f t="shared" ref="E255:AI255" si="36">COUNTIF(E216:E248,$D$255)</f>
        <v>0</v>
      </c>
      <c r="F255" s="387">
        <f t="shared" si="36"/>
        <v>0</v>
      </c>
      <c r="G255" s="387">
        <f t="shared" si="36"/>
        <v>0</v>
      </c>
      <c r="H255" s="387">
        <f t="shared" si="36"/>
        <v>0</v>
      </c>
      <c r="I255" s="387">
        <f t="shared" si="36"/>
        <v>0</v>
      </c>
      <c r="J255" s="387">
        <f t="shared" si="36"/>
        <v>0</v>
      </c>
      <c r="K255" s="387">
        <f t="shared" si="36"/>
        <v>0</v>
      </c>
      <c r="L255" s="387">
        <f t="shared" si="36"/>
        <v>0</v>
      </c>
      <c r="M255" s="387">
        <f t="shared" si="36"/>
        <v>0</v>
      </c>
      <c r="N255" s="387">
        <f t="shared" si="36"/>
        <v>0</v>
      </c>
      <c r="O255" s="387">
        <f t="shared" si="36"/>
        <v>0</v>
      </c>
      <c r="P255" s="387">
        <f t="shared" si="36"/>
        <v>0</v>
      </c>
      <c r="Q255" s="387">
        <f t="shared" si="36"/>
        <v>0</v>
      </c>
      <c r="R255" s="387">
        <f t="shared" si="36"/>
        <v>0</v>
      </c>
      <c r="S255" s="387">
        <f t="shared" si="36"/>
        <v>0</v>
      </c>
      <c r="T255" s="387">
        <f t="shared" si="36"/>
        <v>0</v>
      </c>
      <c r="U255" s="387">
        <f t="shared" si="36"/>
        <v>0</v>
      </c>
      <c r="V255" s="387">
        <f t="shared" si="36"/>
        <v>0</v>
      </c>
      <c r="W255" s="387">
        <f t="shared" si="36"/>
        <v>0</v>
      </c>
      <c r="X255" s="387">
        <f t="shared" si="36"/>
        <v>0</v>
      </c>
      <c r="Y255" s="387">
        <f t="shared" si="36"/>
        <v>0</v>
      </c>
      <c r="Z255" s="387">
        <f t="shared" si="36"/>
        <v>0</v>
      </c>
      <c r="AA255" s="387">
        <f t="shared" si="36"/>
        <v>0</v>
      </c>
      <c r="AB255" s="387">
        <f t="shared" si="36"/>
        <v>0</v>
      </c>
      <c r="AC255" s="387">
        <f t="shared" si="36"/>
        <v>0</v>
      </c>
      <c r="AD255" s="387">
        <f t="shared" si="36"/>
        <v>0</v>
      </c>
      <c r="AE255" s="387">
        <f t="shared" si="36"/>
        <v>0</v>
      </c>
      <c r="AF255" s="387">
        <f t="shared" si="36"/>
        <v>0</v>
      </c>
      <c r="AG255" s="387">
        <f t="shared" si="36"/>
        <v>0</v>
      </c>
      <c r="AH255" s="387">
        <f t="shared" si="36"/>
        <v>0</v>
      </c>
      <c r="AI255" s="387">
        <f t="shared" si="36"/>
        <v>0</v>
      </c>
      <c r="AJ255" s="117"/>
      <c r="AK255" s="117"/>
    </row>
    <row r="256" spans="1:37">
      <c r="A256" s="181"/>
      <c r="B256" s="388">
        <v>1</v>
      </c>
      <c r="C256" s="384" t="s">
        <v>109</v>
      </c>
      <c r="D256" s="386" t="s">
        <v>110</v>
      </c>
      <c r="E256" s="387">
        <f t="shared" ref="E256:AI256" si="37">COUNTIF(E237:E249,$D$256)</f>
        <v>0</v>
      </c>
      <c r="F256" s="387">
        <f t="shared" si="37"/>
        <v>0</v>
      </c>
      <c r="G256" s="387">
        <f t="shared" si="37"/>
        <v>0</v>
      </c>
      <c r="H256" s="387">
        <f t="shared" si="37"/>
        <v>0</v>
      </c>
      <c r="I256" s="387">
        <f t="shared" si="37"/>
        <v>0</v>
      </c>
      <c r="J256" s="387">
        <f t="shared" si="37"/>
        <v>0</v>
      </c>
      <c r="K256" s="387">
        <f t="shared" si="37"/>
        <v>0</v>
      </c>
      <c r="L256" s="387">
        <f t="shared" si="37"/>
        <v>0</v>
      </c>
      <c r="M256" s="387">
        <f t="shared" si="37"/>
        <v>0</v>
      </c>
      <c r="N256" s="387">
        <f t="shared" si="37"/>
        <v>0</v>
      </c>
      <c r="O256" s="387">
        <f t="shared" si="37"/>
        <v>0</v>
      </c>
      <c r="P256" s="387">
        <f t="shared" si="37"/>
        <v>0</v>
      </c>
      <c r="Q256" s="387">
        <f t="shared" si="37"/>
        <v>0</v>
      </c>
      <c r="R256" s="387">
        <f t="shared" si="37"/>
        <v>0</v>
      </c>
      <c r="S256" s="387">
        <f t="shared" si="37"/>
        <v>0</v>
      </c>
      <c r="T256" s="387">
        <f t="shared" si="37"/>
        <v>0</v>
      </c>
      <c r="U256" s="387">
        <f t="shared" si="37"/>
        <v>0</v>
      </c>
      <c r="V256" s="387">
        <f t="shared" si="37"/>
        <v>0</v>
      </c>
      <c r="W256" s="387">
        <f t="shared" si="37"/>
        <v>0</v>
      </c>
      <c r="X256" s="387">
        <f t="shared" si="37"/>
        <v>0</v>
      </c>
      <c r="Y256" s="387">
        <f t="shared" si="37"/>
        <v>0</v>
      </c>
      <c r="Z256" s="387">
        <f t="shared" si="37"/>
        <v>0</v>
      </c>
      <c r="AA256" s="387">
        <f t="shared" si="37"/>
        <v>0</v>
      </c>
      <c r="AB256" s="387">
        <f t="shared" si="37"/>
        <v>0</v>
      </c>
      <c r="AC256" s="387">
        <f t="shared" si="37"/>
        <v>0</v>
      </c>
      <c r="AD256" s="387">
        <f t="shared" si="37"/>
        <v>0</v>
      </c>
      <c r="AE256" s="387">
        <f t="shared" si="37"/>
        <v>0</v>
      </c>
      <c r="AF256" s="387">
        <f t="shared" si="37"/>
        <v>0</v>
      </c>
      <c r="AG256" s="387">
        <f t="shared" si="37"/>
        <v>0</v>
      </c>
      <c r="AH256" s="387">
        <f t="shared" si="37"/>
        <v>0</v>
      </c>
      <c r="AI256" s="387">
        <f t="shared" si="37"/>
        <v>0</v>
      </c>
      <c r="AJ256" s="117"/>
      <c r="AK256" s="117"/>
    </row>
    <row r="257" spans="1:40">
      <c r="A257" s="181"/>
      <c r="B257" s="388">
        <v>4</v>
      </c>
      <c r="C257" s="384" t="s">
        <v>111</v>
      </c>
      <c r="D257" s="386" t="s">
        <v>112</v>
      </c>
      <c r="E257" s="387">
        <f t="shared" ref="E257:AI257" si="38">COUNTIF(E237:E248,$D$257)</f>
        <v>0</v>
      </c>
      <c r="F257" s="387">
        <f t="shared" si="38"/>
        <v>0</v>
      </c>
      <c r="G257" s="387">
        <f t="shared" si="38"/>
        <v>0</v>
      </c>
      <c r="H257" s="387">
        <f t="shared" si="38"/>
        <v>0</v>
      </c>
      <c r="I257" s="387">
        <f t="shared" si="38"/>
        <v>0</v>
      </c>
      <c r="J257" s="387">
        <f t="shared" si="38"/>
        <v>0</v>
      </c>
      <c r="K257" s="387">
        <f t="shared" si="38"/>
        <v>0</v>
      </c>
      <c r="L257" s="387">
        <f t="shared" si="38"/>
        <v>0</v>
      </c>
      <c r="M257" s="387">
        <f t="shared" si="38"/>
        <v>0</v>
      </c>
      <c r="N257" s="387">
        <f t="shared" si="38"/>
        <v>0</v>
      </c>
      <c r="O257" s="387">
        <f t="shared" si="38"/>
        <v>0</v>
      </c>
      <c r="P257" s="387">
        <f t="shared" si="38"/>
        <v>0</v>
      </c>
      <c r="Q257" s="387">
        <f t="shared" si="38"/>
        <v>0</v>
      </c>
      <c r="R257" s="387">
        <f t="shared" si="38"/>
        <v>0</v>
      </c>
      <c r="S257" s="387">
        <f t="shared" si="38"/>
        <v>0</v>
      </c>
      <c r="T257" s="387">
        <f t="shared" si="38"/>
        <v>0</v>
      </c>
      <c r="U257" s="387">
        <f t="shared" si="38"/>
        <v>0</v>
      </c>
      <c r="V257" s="387">
        <f t="shared" si="38"/>
        <v>0</v>
      </c>
      <c r="W257" s="387">
        <f t="shared" si="38"/>
        <v>0</v>
      </c>
      <c r="X257" s="387">
        <f t="shared" si="38"/>
        <v>0</v>
      </c>
      <c r="Y257" s="387">
        <f t="shared" si="38"/>
        <v>0</v>
      </c>
      <c r="Z257" s="387">
        <f t="shared" si="38"/>
        <v>0</v>
      </c>
      <c r="AA257" s="387">
        <f t="shared" si="38"/>
        <v>0</v>
      </c>
      <c r="AB257" s="387">
        <f t="shared" si="38"/>
        <v>0</v>
      </c>
      <c r="AC257" s="387">
        <f t="shared" si="38"/>
        <v>0</v>
      </c>
      <c r="AD257" s="387">
        <f t="shared" si="38"/>
        <v>0</v>
      </c>
      <c r="AE257" s="387">
        <f t="shared" si="38"/>
        <v>0</v>
      </c>
      <c r="AF257" s="387">
        <f t="shared" si="38"/>
        <v>0</v>
      </c>
      <c r="AG257" s="387">
        <f t="shared" si="38"/>
        <v>0</v>
      </c>
      <c r="AH257" s="387">
        <f t="shared" si="38"/>
        <v>0</v>
      </c>
      <c r="AI257" s="387">
        <f t="shared" si="38"/>
        <v>0</v>
      </c>
      <c r="AJ257" s="117"/>
      <c r="AK257" s="117"/>
    </row>
    <row r="258" spans="1:40">
      <c r="A258" s="190"/>
      <c r="B258" s="120">
        <v>5</v>
      </c>
      <c r="C258" s="389" t="s">
        <v>113</v>
      </c>
      <c r="D258" s="390" t="s">
        <v>114</v>
      </c>
      <c r="E258" s="391">
        <f t="shared" ref="E258:AI258" si="39">COUNTIF(E237:E248,$D$258)</f>
        <v>0</v>
      </c>
      <c r="F258" s="391">
        <f t="shared" si="39"/>
        <v>0</v>
      </c>
      <c r="G258" s="391">
        <f t="shared" si="39"/>
        <v>0</v>
      </c>
      <c r="H258" s="391">
        <f t="shared" si="39"/>
        <v>0</v>
      </c>
      <c r="I258" s="391">
        <f t="shared" si="39"/>
        <v>0</v>
      </c>
      <c r="J258" s="391">
        <f t="shared" si="39"/>
        <v>0</v>
      </c>
      <c r="K258" s="391">
        <f t="shared" si="39"/>
        <v>0</v>
      </c>
      <c r="L258" s="391">
        <f t="shared" si="39"/>
        <v>0</v>
      </c>
      <c r="M258" s="391">
        <f t="shared" si="39"/>
        <v>0</v>
      </c>
      <c r="N258" s="391">
        <f t="shared" si="39"/>
        <v>0</v>
      </c>
      <c r="O258" s="391">
        <f t="shared" si="39"/>
        <v>0</v>
      </c>
      <c r="P258" s="391">
        <f t="shared" si="39"/>
        <v>0</v>
      </c>
      <c r="Q258" s="391">
        <f t="shared" si="39"/>
        <v>0</v>
      </c>
      <c r="R258" s="391">
        <f t="shared" si="39"/>
        <v>0</v>
      </c>
      <c r="S258" s="391">
        <f t="shared" si="39"/>
        <v>0</v>
      </c>
      <c r="T258" s="391">
        <f t="shared" si="39"/>
        <v>0</v>
      </c>
      <c r="U258" s="391">
        <f t="shared" si="39"/>
        <v>0</v>
      </c>
      <c r="V258" s="391">
        <f t="shared" si="39"/>
        <v>0</v>
      </c>
      <c r="W258" s="391">
        <f t="shared" si="39"/>
        <v>0</v>
      </c>
      <c r="X258" s="391">
        <f t="shared" si="39"/>
        <v>0</v>
      </c>
      <c r="Y258" s="391">
        <f t="shared" si="39"/>
        <v>0</v>
      </c>
      <c r="Z258" s="391">
        <f t="shared" si="39"/>
        <v>0</v>
      </c>
      <c r="AA258" s="391">
        <f t="shared" si="39"/>
        <v>0</v>
      </c>
      <c r="AB258" s="391">
        <f t="shared" si="39"/>
        <v>0</v>
      </c>
      <c r="AC258" s="391">
        <f t="shared" si="39"/>
        <v>0</v>
      </c>
      <c r="AD258" s="391">
        <f t="shared" si="39"/>
        <v>0</v>
      </c>
      <c r="AE258" s="391">
        <f t="shared" si="39"/>
        <v>0</v>
      </c>
      <c r="AF258" s="391">
        <f t="shared" si="39"/>
        <v>0</v>
      </c>
      <c r="AG258" s="391">
        <f t="shared" si="39"/>
        <v>0</v>
      </c>
      <c r="AH258" s="391">
        <f t="shared" si="39"/>
        <v>0</v>
      </c>
      <c r="AI258" s="391">
        <f t="shared" si="39"/>
        <v>0</v>
      </c>
      <c r="AJ258" s="117"/>
      <c r="AK258" s="117"/>
    </row>
    <row r="260" spans="1:40">
      <c r="A260" s="127" t="s">
        <v>32</v>
      </c>
      <c r="B260" s="193"/>
      <c r="C260" s="129">
        <f>SUM(AJ216:AJ248)</f>
        <v>0</v>
      </c>
      <c r="D260" s="130"/>
      <c r="E260" s="297">
        <f t="shared" ref="E260:AI260" si="40">SUM(E216:E248)</f>
        <v>0</v>
      </c>
      <c r="F260" s="297">
        <f t="shared" si="40"/>
        <v>0</v>
      </c>
      <c r="G260" s="297">
        <f t="shared" si="40"/>
        <v>0</v>
      </c>
      <c r="H260" s="297">
        <f t="shared" si="40"/>
        <v>0</v>
      </c>
      <c r="I260" s="297">
        <f t="shared" si="40"/>
        <v>0</v>
      </c>
      <c r="J260" s="297">
        <f t="shared" si="40"/>
        <v>0</v>
      </c>
      <c r="K260" s="297">
        <f t="shared" si="40"/>
        <v>0</v>
      </c>
      <c r="L260" s="297">
        <f t="shared" si="40"/>
        <v>0</v>
      </c>
      <c r="M260" s="297">
        <f t="shared" si="40"/>
        <v>0</v>
      </c>
      <c r="N260" s="297">
        <f t="shared" si="40"/>
        <v>0</v>
      </c>
      <c r="O260" s="297">
        <f t="shared" si="40"/>
        <v>0</v>
      </c>
      <c r="P260" s="297">
        <f t="shared" si="40"/>
        <v>0</v>
      </c>
      <c r="Q260" s="297">
        <f t="shared" si="40"/>
        <v>0</v>
      </c>
      <c r="R260" s="297">
        <f t="shared" si="40"/>
        <v>0</v>
      </c>
      <c r="S260" s="297">
        <f t="shared" si="40"/>
        <v>0</v>
      </c>
      <c r="T260" s="297">
        <f t="shared" si="40"/>
        <v>0</v>
      </c>
      <c r="U260" s="297">
        <f t="shared" si="40"/>
        <v>0</v>
      </c>
      <c r="V260" s="297">
        <f t="shared" si="40"/>
        <v>0</v>
      </c>
      <c r="W260" s="297">
        <f t="shared" si="40"/>
        <v>0</v>
      </c>
      <c r="X260" s="297">
        <f t="shared" si="40"/>
        <v>0</v>
      </c>
      <c r="Y260" s="297">
        <f t="shared" si="40"/>
        <v>0</v>
      </c>
      <c r="Z260" s="297">
        <f t="shared" si="40"/>
        <v>0</v>
      </c>
      <c r="AA260" s="297">
        <f t="shared" si="40"/>
        <v>0</v>
      </c>
      <c r="AB260" s="297">
        <f t="shared" si="40"/>
        <v>0</v>
      </c>
      <c r="AC260" s="297">
        <f t="shared" si="40"/>
        <v>0</v>
      </c>
      <c r="AD260" s="297">
        <f t="shared" si="40"/>
        <v>0</v>
      </c>
      <c r="AE260" s="297">
        <f t="shared" si="40"/>
        <v>0</v>
      </c>
      <c r="AF260" s="297">
        <f t="shared" si="40"/>
        <v>0</v>
      </c>
      <c r="AG260" s="297">
        <f t="shared" si="40"/>
        <v>0</v>
      </c>
      <c r="AH260" s="297">
        <f t="shared" si="40"/>
        <v>0</v>
      </c>
      <c r="AI260" s="297">
        <f t="shared" si="40"/>
        <v>0</v>
      </c>
      <c r="AJ260" s="132">
        <f>SUM(F216:AE248)</f>
        <v>0</v>
      </c>
      <c r="AK260" s="133" t="s">
        <v>33</v>
      </c>
    </row>
    <row r="261" spans="1:40">
      <c r="A261" s="135" t="s">
        <v>34</v>
      </c>
      <c r="B261" s="195"/>
      <c r="C261" s="196">
        <f>SUM(AK216:AK248)</f>
        <v>0</v>
      </c>
      <c r="D261" s="130"/>
      <c r="E261" s="137" t="str">
        <f>IF(E260=24,1,"ERRORE")</f>
        <v>ERRORE</v>
      </c>
      <c r="F261" s="137" t="str">
        <f>IF(F260=25,1,"ERRORE")</f>
        <v>ERRORE</v>
      </c>
      <c r="G261" s="137" t="str">
        <f>IF(G260=28,1,"ERRORE")</f>
        <v>ERRORE</v>
      </c>
      <c r="H261" s="298" t="str">
        <f>IF(H260=24,1,"ERRORE")</f>
        <v>ERRORE</v>
      </c>
      <c r="I261" s="137" t="str">
        <f>IF(I260=24,1,"ERRORE")</f>
        <v>ERRORE</v>
      </c>
      <c r="J261" s="137" t="str">
        <f>IF(J260=24,1,"ERRORE")</f>
        <v>ERRORE</v>
      </c>
      <c r="K261" s="137" t="str">
        <f>IF(K260=29,1,"ERRORE")</f>
        <v>ERRORE</v>
      </c>
      <c r="L261" s="137" t="str">
        <f>IF(L260=24,1,"ERRORE")</f>
        <v>ERRORE</v>
      </c>
      <c r="M261" s="137" t="str">
        <f>IF(M260=25,1,"ERRORE")</f>
        <v>ERRORE</v>
      </c>
      <c r="N261" s="137" t="str">
        <f>IF(N260=28,1,"ERRORE")</f>
        <v>ERRORE</v>
      </c>
      <c r="O261" s="298" t="str">
        <f>IF(O260=24,1,"ERRORE")</f>
        <v>ERRORE</v>
      </c>
      <c r="P261" s="137" t="str">
        <f>IF(P260=24,1,"ERRORE")</f>
        <v>ERRORE</v>
      </c>
      <c r="Q261" s="137" t="str">
        <f>IF(Q260=24,1,"ERRORE")</f>
        <v>ERRORE</v>
      </c>
      <c r="R261" s="137" t="str">
        <f>IF(R260=29,1,"ERRORE")</f>
        <v>ERRORE</v>
      </c>
      <c r="S261" s="137" t="str">
        <f>IF(S260=24,1,"ERRORE")</f>
        <v>ERRORE</v>
      </c>
      <c r="T261" s="137" t="str">
        <f>IF(T260=24,1,"ERRORE")</f>
        <v>ERRORE</v>
      </c>
      <c r="U261" s="137" t="str">
        <f>IF(U260=25,1,"ERRORE")</f>
        <v>ERRORE</v>
      </c>
      <c r="V261" s="298" t="str">
        <f>IF(V260=28,1,"ERRORE")</f>
        <v>ERRORE</v>
      </c>
      <c r="W261" s="137" t="str">
        <f>IF(W260=24,1,"ERRORE")</f>
        <v>ERRORE</v>
      </c>
      <c r="X261" s="137" t="str">
        <f>IF(X260=24,1,"ERRORE")</f>
        <v>ERRORE</v>
      </c>
      <c r="Y261" s="137" t="str">
        <f>IF(Y260=24,1,"ERRORE")</f>
        <v>ERRORE</v>
      </c>
      <c r="Z261" s="137" t="str">
        <f>IF(Z260=24,1,"ERRORE")</f>
        <v>ERRORE</v>
      </c>
      <c r="AA261" s="137" t="str">
        <f>IF(AA260=25,1,"ERRORE")</f>
        <v>ERRORE</v>
      </c>
      <c r="AB261" s="137" t="str">
        <f>IF(AB260=28,1,"ERRORE")</f>
        <v>ERRORE</v>
      </c>
      <c r="AC261" s="298" t="str">
        <f t="shared" ref="AC261:AH261" si="41">IF(AC260=24,1,"ERRORE")</f>
        <v>ERRORE</v>
      </c>
      <c r="AD261" s="137" t="str">
        <f t="shared" si="41"/>
        <v>ERRORE</v>
      </c>
      <c r="AE261" s="137" t="str">
        <f t="shared" si="41"/>
        <v>ERRORE</v>
      </c>
      <c r="AF261" s="137" t="str">
        <f t="shared" si="41"/>
        <v>ERRORE</v>
      </c>
      <c r="AG261" s="137" t="str">
        <f t="shared" si="41"/>
        <v>ERRORE</v>
      </c>
      <c r="AH261" s="137" t="str">
        <f t="shared" si="41"/>
        <v>ERRORE</v>
      </c>
      <c r="AI261" s="137" t="str">
        <f>IF(AI260=25,1,"ERRORE")</f>
        <v>ERRORE</v>
      </c>
      <c r="AJ261" s="138">
        <f>SUM(AJ216:AK248)</f>
        <v>0</v>
      </c>
      <c r="AK261" s="133" t="s">
        <v>35</v>
      </c>
    </row>
    <row r="262" spans="1:40">
      <c r="A262" s="139" t="s">
        <v>36</v>
      </c>
      <c r="B262" s="198"/>
      <c r="C262" s="141">
        <f>SUM(C260:C261)</f>
        <v>0</v>
      </c>
      <c r="AM262" s="318"/>
    </row>
    <row r="263" spans="1:40">
      <c r="C263" s="142"/>
      <c r="I263" s="102"/>
    </row>
    <row r="264" spans="1:40">
      <c r="B264" s="75"/>
      <c r="C264" s="76"/>
      <c r="D264" s="76"/>
      <c r="E264" s="392">
        <v>1</v>
      </c>
      <c r="F264" s="392"/>
      <c r="G264" s="393" t="s">
        <v>11</v>
      </c>
      <c r="H264" s="393">
        <v>2</v>
      </c>
      <c r="I264" s="393"/>
      <c r="J264" s="393"/>
      <c r="K264" s="392" t="s">
        <v>11</v>
      </c>
      <c r="L264" s="392"/>
      <c r="M264" s="392"/>
      <c r="N264" s="393" t="s">
        <v>11</v>
      </c>
      <c r="O264" s="393">
        <v>3</v>
      </c>
      <c r="P264" s="393"/>
      <c r="Q264" s="393"/>
      <c r="R264" s="392" t="s">
        <v>11</v>
      </c>
      <c r="S264" s="392"/>
      <c r="T264" s="392"/>
      <c r="U264" s="393" t="s">
        <v>11</v>
      </c>
      <c r="V264" s="393">
        <v>4</v>
      </c>
      <c r="W264" s="393"/>
      <c r="X264" s="393"/>
      <c r="Y264" s="392" t="s">
        <v>11</v>
      </c>
      <c r="Z264" s="392"/>
      <c r="AA264" s="392"/>
      <c r="AB264" s="393" t="s">
        <v>11</v>
      </c>
      <c r="AC264" s="393">
        <v>1</v>
      </c>
      <c r="AD264" s="393"/>
      <c r="AE264" s="392"/>
      <c r="AF264" s="392" t="s">
        <v>11</v>
      </c>
      <c r="AG264" s="392"/>
      <c r="AH264" s="392"/>
      <c r="AI264" s="392"/>
      <c r="AJ264" s="76"/>
      <c r="AK264" s="76"/>
      <c r="AM264" s="318"/>
      <c r="AN264" s="318"/>
    </row>
    <row r="265" spans="1:40">
      <c r="C265" s="16"/>
      <c r="D265" s="17"/>
      <c r="E265" s="394">
        <v>1</v>
      </c>
      <c r="F265" s="394">
        <v>2</v>
      </c>
      <c r="G265" s="110">
        <v>3</v>
      </c>
      <c r="H265" s="394">
        <v>4</v>
      </c>
      <c r="I265" s="394">
        <v>5</v>
      </c>
      <c r="J265" s="110">
        <v>6</v>
      </c>
      <c r="K265" s="394">
        <v>7</v>
      </c>
      <c r="L265" s="394">
        <v>8</v>
      </c>
      <c r="M265" s="394">
        <v>9</v>
      </c>
      <c r="N265" s="110">
        <v>10</v>
      </c>
      <c r="O265" s="395">
        <v>11</v>
      </c>
      <c r="P265" s="394">
        <v>12</v>
      </c>
      <c r="Q265" s="395">
        <v>13</v>
      </c>
      <c r="R265" s="394">
        <v>14</v>
      </c>
      <c r="S265" s="395">
        <v>15</v>
      </c>
      <c r="T265" s="394">
        <v>16</v>
      </c>
      <c r="U265" s="395">
        <v>17</v>
      </c>
      <c r="V265" s="395">
        <v>18</v>
      </c>
      <c r="W265" s="394">
        <v>19</v>
      </c>
      <c r="X265" s="394">
        <v>20</v>
      </c>
      <c r="Y265" s="394">
        <v>21</v>
      </c>
      <c r="Z265" s="395">
        <v>22</v>
      </c>
      <c r="AA265" s="394">
        <v>23</v>
      </c>
      <c r="AB265" s="395">
        <v>24</v>
      </c>
      <c r="AC265" s="395">
        <v>25</v>
      </c>
      <c r="AD265" s="394">
        <v>26</v>
      </c>
      <c r="AE265" s="394">
        <v>27</v>
      </c>
      <c r="AF265" s="394">
        <v>28</v>
      </c>
      <c r="AG265" s="395">
        <v>29</v>
      </c>
      <c r="AH265" s="395">
        <v>30</v>
      </c>
      <c r="AI265" s="396">
        <v>31</v>
      </c>
      <c r="AJ265" s="17"/>
      <c r="AK265" s="17"/>
      <c r="AM265" s="318"/>
      <c r="AN265" s="318"/>
    </row>
    <row r="266" spans="1:40">
      <c r="C266" s="397" t="s">
        <v>115</v>
      </c>
      <c r="D266" s="22"/>
      <c r="E266" s="394"/>
      <c r="F266" s="398"/>
      <c r="G266" s="398"/>
      <c r="H266" s="394"/>
      <c r="I266" s="394"/>
      <c r="J266" s="394"/>
      <c r="K266" s="398"/>
      <c r="L266" s="394"/>
      <c r="M266" s="398"/>
      <c r="N266" s="394"/>
      <c r="O266" s="394"/>
      <c r="P266" s="394"/>
      <c r="Q266" s="398"/>
      <c r="R266" s="394"/>
      <c r="S266" s="398"/>
      <c r="T266" s="394"/>
      <c r="U266" s="243"/>
      <c r="V266" s="398"/>
      <c r="W266" s="394"/>
      <c r="X266" s="243"/>
      <c r="Y266" s="394"/>
      <c r="Z266" s="243"/>
      <c r="AA266" s="398"/>
      <c r="AB266" s="398"/>
      <c r="AC266" s="394"/>
      <c r="AD266" s="398"/>
      <c r="AE266" s="398"/>
      <c r="AF266" s="394"/>
      <c r="AG266" s="398"/>
      <c r="AH266" s="398"/>
      <c r="AI266" s="399"/>
      <c r="AJ266" s="82" t="s">
        <v>4</v>
      </c>
      <c r="AK266" s="28" t="s">
        <v>5</v>
      </c>
      <c r="AM266" s="318"/>
      <c r="AN266" s="318"/>
    </row>
    <row r="267" spans="1:40">
      <c r="B267" s="29"/>
      <c r="C267" s="4" t="s">
        <v>116</v>
      </c>
      <c r="D267" s="152" t="s">
        <v>7</v>
      </c>
      <c r="E267" s="400"/>
      <c r="F267" s="232"/>
      <c r="G267" s="232"/>
      <c r="H267" s="401"/>
      <c r="I267" s="402"/>
      <c r="J267" s="402"/>
      <c r="K267" s="402"/>
      <c r="L267" s="402"/>
      <c r="M267" s="232"/>
      <c r="N267" s="402"/>
      <c r="O267" s="402"/>
      <c r="P267" s="402"/>
      <c r="Q267" s="402"/>
      <c r="R267" s="402"/>
      <c r="S267" s="402"/>
      <c r="T267" s="402"/>
      <c r="U267" s="402"/>
      <c r="V267" s="402"/>
      <c r="W267" s="402"/>
      <c r="X267" s="232"/>
      <c r="Y267" s="402"/>
      <c r="Z267" s="402"/>
      <c r="AA267" s="402"/>
      <c r="AB267" s="402"/>
      <c r="AC267" s="402"/>
      <c r="AD267" s="402"/>
      <c r="AE267" s="232"/>
      <c r="AF267" s="402"/>
      <c r="AG267" s="402"/>
      <c r="AH267" s="232"/>
      <c r="AI267" s="403"/>
      <c r="AJ267" s="32"/>
      <c r="AK267" s="33"/>
      <c r="AM267" s="318"/>
      <c r="AN267" s="173"/>
    </row>
    <row r="268" spans="1:40">
      <c r="B268" s="214">
        <v>1757</v>
      </c>
      <c r="C268" s="4"/>
      <c r="D268" s="158" t="s">
        <v>8</v>
      </c>
      <c r="E268" s="404"/>
      <c r="F268" s="104"/>
      <c r="G268" s="405"/>
      <c r="H268" s="405"/>
      <c r="I268" s="405"/>
      <c r="J268" s="405"/>
      <c r="K268" s="405"/>
      <c r="L268" s="405"/>
      <c r="M268" s="405"/>
      <c r="N268" s="405"/>
      <c r="O268" s="405"/>
      <c r="P268" s="405"/>
      <c r="Q268" s="405"/>
      <c r="R268" s="405"/>
      <c r="S268" s="405"/>
      <c r="T268" s="405"/>
      <c r="U268" s="405"/>
      <c r="V268" s="405"/>
      <c r="W268" s="405"/>
      <c r="X268" s="405"/>
      <c r="Y268" s="405"/>
      <c r="Z268" s="405"/>
      <c r="AA268" s="405"/>
      <c r="AB268" s="405"/>
      <c r="AC268" s="405"/>
      <c r="AD268" s="405"/>
      <c r="AE268" s="405"/>
      <c r="AF268" s="405"/>
      <c r="AG268" s="406"/>
      <c r="AH268" s="104"/>
      <c r="AI268" s="407"/>
      <c r="AJ268" s="37">
        <f>SUM(F268:AI268)</f>
        <v>0</v>
      </c>
      <c r="AK268" s="38">
        <f>SUM(F269:AI269)</f>
        <v>0</v>
      </c>
      <c r="AM268" s="318"/>
      <c r="AN268" s="251"/>
    </row>
    <row r="269" spans="1:40">
      <c r="A269" s="39"/>
      <c r="B269" s="40"/>
      <c r="C269" s="250">
        <f>SUM(AJ268:AK269)</f>
        <v>0</v>
      </c>
      <c r="D269" s="164" t="s">
        <v>9</v>
      </c>
      <c r="E269" s="408"/>
      <c r="F269" s="409"/>
      <c r="G269" s="410"/>
      <c r="H269" s="410"/>
      <c r="I269" s="410"/>
      <c r="J269" s="410"/>
      <c r="K269" s="410"/>
      <c r="L269" s="410"/>
      <c r="M269" s="410"/>
      <c r="N269" s="410"/>
      <c r="O269" s="410"/>
      <c r="P269" s="410"/>
      <c r="Q269" s="410"/>
      <c r="R269" s="410"/>
      <c r="S269" s="410"/>
      <c r="T269" s="410"/>
      <c r="U269" s="410"/>
      <c r="V269" s="410"/>
      <c r="W269" s="410"/>
      <c r="X269" s="410"/>
      <c r="Y269" s="410"/>
      <c r="Z269" s="410"/>
      <c r="AA269" s="410"/>
      <c r="AB269" s="410"/>
      <c r="AC269" s="410"/>
      <c r="AD269" s="410"/>
      <c r="AE269" s="410"/>
      <c r="AF269" s="410"/>
      <c r="AG269" s="410"/>
      <c r="AH269" s="409"/>
      <c r="AI269" s="411"/>
      <c r="AJ269" s="45"/>
      <c r="AK269" s="33"/>
      <c r="AM269" s="39"/>
      <c r="AN269" s="173"/>
    </row>
    <row r="270" spans="1:40" ht="12.75" customHeight="1">
      <c r="B270" s="29"/>
      <c r="C270" s="3" t="s">
        <v>117</v>
      </c>
      <c r="D270" s="152" t="s">
        <v>7</v>
      </c>
      <c r="E270" s="400"/>
      <c r="F270" s="232"/>
      <c r="G270" s="402"/>
      <c r="H270" s="402"/>
      <c r="I270" s="402"/>
      <c r="J270" s="232"/>
      <c r="K270" s="232"/>
      <c r="L270" s="402"/>
      <c r="M270" s="402"/>
      <c r="N270" s="232"/>
      <c r="O270" s="402"/>
      <c r="P270" s="232"/>
      <c r="Q270" s="402"/>
      <c r="R270" s="402"/>
      <c r="S270" s="232"/>
      <c r="T270" s="402"/>
      <c r="U270" s="232"/>
      <c r="V270" s="232"/>
      <c r="W270" s="402"/>
      <c r="X270" s="232"/>
      <c r="Y270" s="402"/>
      <c r="Z270" s="402"/>
      <c r="AA270" s="232"/>
      <c r="AB270" s="402"/>
      <c r="AC270" s="402"/>
      <c r="AD270" s="402"/>
      <c r="AE270" s="232"/>
      <c r="AF270" s="402"/>
      <c r="AG270" s="402"/>
      <c r="AH270" s="232"/>
      <c r="AI270" s="403"/>
      <c r="AJ270" s="32"/>
      <c r="AK270" s="33"/>
      <c r="AM270" s="318"/>
      <c r="AN270" s="173"/>
    </row>
    <row r="271" spans="1:40" ht="12.75" customHeight="1">
      <c r="B271" s="214">
        <v>1758</v>
      </c>
      <c r="C271" s="3"/>
      <c r="D271" s="158" t="s">
        <v>8</v>
      </c>
      <c r="E271" s="412"/>
      <c r="F271" s="104"/>
      <c r="G271" s="405"/>
      <c r="H271" s="104"/>
      <c r="I271" s="405"/>
      <c r="J271" s="405"/>
      <c r="K271" s="405"/>
      <c r="L271" s="413"/>
      <c r="M271" s="405"/>
      <c r="N271" s="405"/>
      <c r="O271" s="405"/>
      <c r="P271" s="405"/>
      <c r="Q271" s="104"/>
      <c r="R271" s="405"/>
      <c r="S271" s="405"/>
      <c r="T271" s="104"/>
      <c r="U271" s="405"/>
      <c r="V271" s="104"/>
      <c r="W271" s="405"/>
      <c r="X271" s="405"/>
      <c r="Y271" s="405"/>
      <c r="Z271" s="405"/>
      <c r="AA271" s="405"/>
      <c r="AB271" s="405"/>
      <c r="AC271" s="104"/>
      <c r="AD271" s="405"/>
      <c r="AE271" s="414"/>
      <c r="AF271" s="405"/>
      <c r="AG271" s="104"/>
      <c r="AH271" s="104"/>
      <c r="AI271" s="407"/>
      <c r="AJ271" s="37">
        <f>SUM(F271:AI271)</f>
        <v>0</v>
      </c>
      <c r="AK271" s="38">
        <f>SUM(F272:AI272)</f>
        <v>0</v>
      </c>
      <c r="AM271" s="318"/>
      <c r="AN271" s="251"/>
    </row>
    <row r="272" spans="1:40">
      <c r="A272" s="39"/>
      <c r="B272" s="40"/>
      <c r="C272" s="250">
        <f>SUM(AJ271:AK272)</f>
        <v>0</v>
      </c>
      <c r="D272" s="164" t="s">
        <v>9</v>
      </c>
      <c r="E272" s="415"/>
      <c r="F272" s="325"/>
      <c r="G272" s="416"/>
      <c r="H272" s="417"/>
      <c r="I272" s="416"/>
      <c r="J272" s="416"/>
      <c r="K272" s="416"/>
      <c r="L272" s="325"/>
      <c r="M272" s="416"/>
      <c r="N272" s="416"/>
      <c r="O272" s="416"/>
      <c r="P272" s="416"/>
      <c r="Q272" s="418"/>
      <c r="R272" s="416"/>
      <c r="S272" s="416"/>
      <c r="T272" s="325"/>
      <c r="U272" s="416"/>
      <c r="V272" s="325"/>
      <c r="W272" s="416"/>
      <c r="X272" s="416"/>
      <c r="Y272" s="416"/>
      <c r="Z272" s="416"/>
      <c r="AA272" s="416"/>
      <c r="AB272" s="416"/>
      <c r="AC272" s="325"/>
      <c r="AD272" s="416"/>
      <c r="AE272" s="43"/>
      <c r="AF272" s="416"/>
      <c r="AG272" s="325"/>
      <c r="AH272" s="325"/>
      <c r="AI272" s="419"/>
      <c r="AJ272" s="45"/>
      <c r="AK272" s="33"/>
      <c r="AM272" s="39"/>
      <c r="AN272" s="173"/>
    </row>
    <row r="273" spans="1:40" ht="12.75" customHeight="1">
      <c r="B273" s="29"/>
      <c r="C273" s="12" t="s">
        <v>118</v>
      </c>
      <c r="D273" s="152" t="s">
        <v>7</v>
      </c>
      <c r="E273" s="420"/>
      <c r="F273" s="421"/>
      <c r="G273" s="421"/>
      <c r="H273" s="421"/>
      <c r="I273" s="241"/>
      <c r="J273" s="421"/>
      <c r="K273" s="241"/>
      <c r="L273" s="421"/>
      <c r="M273" s="241"/>
      <c r="N273" s="241"/>
      <c r="O273" s="421"/>
      <c r="P273" s="421"/>
      <c r="Q273" s="241"/>
      <c r="R273" s="241"/>
      <c r="S273" s="241"/>
      <c r="T273" s="241"/>
      <c r="U273" s="421"/>
      <c r="V273" s="241"/>
      <c r="W273" s="241"/>
      <c r="X273" s="421"/>
      <c r="Y273" s="241"/>
      <c r="Z273" s="421"/>
      <c r="AA273" s="241"/>
      <c r="AB273" s="421"/>
      <c r="AC273" s="241"/>
      <c r="AD273" s="241"/>
      <c r="AE273" s="241"/>
      <c r="AF273" s="241"/>
      <c r="AG273" s="421"/>
      <c r="AH273" s="421"/>
      <c r="AI273" s="422"/>
      <c r="AJ273" s="32"/>
      <c r="AK273" s="33"/>
      <c r="AM273" s="318"/>
      <c r="AN273" s="173"/>
    </row>
    <row r="274" spans="1:40" ht="12.75" customHeight="1">
      <c r="B274" s="214">
        <v>1792</v>
      </c>
      <c r="C274" s="12"/>
      <c r="D274" s="158" t="s">
        <v>8</v>
      </c>
      <c r="E274" s="412"/>
      <c r="F274" s="104"/>
      <c r="G274" s="405"/>
      <c r="H274" s="104"/>
      <c r="I274" s="405"/>
      <c r="J274" s="405"/>
      <c r="K274" s="405"/>
      <c r="L274" s="405"/>
      <c r="M274" s="405"/>
      <c r="N274" s="405"/>
      <c r="O274" s="405"/>
      <c r="P274" s="405"/>
      <c r="Q274" s="104"/>
      <c r="R274" s="405"/>
      <c r="S274" s="405"/>
      <c r="T274" s="405"/>
      <c r="U274" s="405"/>
      <c r="V274" s="104"/>
      <c r="W274" s="405"/>
      <c r="X274" s="405"/>
      <c r="Y274" s="405"/>
      <c r="Z274" s="104"/>
      <c r="AA274" s="405"/>
      <c r="AB274" s="405"/>
      <c r="AC274" s="104"/>
      <c r="AD274" s="104"/>
      <c r="AE274" s="405"/>
      <c r="AF274" s="405"/>
      <c r="AG274" s="104"/>
      <c r="AH274" s="104"/>
      <c r="AI274" s="407"/>
      <c r="AJ274" s="37">
        <f>SUM(F274:AI274)</f>
        <v>0</v>
      </c>
      <c r="AK274" s="38">
        <f>SUM(F275:AI275)</f>
        <v>0</v>
      </c>
      <c r="AM274" s="318"/>
      <c r="AN274" s="251"/>
    </row>
    <row r="275" spans="1:40">
      <c r="A275" s="39"/>
      <c r="B275" s="40"/>
      <c r="C275" s="250">
        <f>SUM(AJ274:AK275)</f>
        <v>0</v>
      </c>
      <c r="D275" s="164" t="s">
        <v>9</v>
      </c>
      <c r="E275" s="423"/>
      <c r="F275" s="409"/>
      <c r="G275" s="410"/>
      <c r="H275" s="424"/>
      <c r="I275" s="410"/>
      <c r="J275" s="410"/>
      <c r="K275" s="410"/>
      <c r="L275" s="410"/>
      <c r="M275" s="410"/>
      <c r="N275" s="410"/>
      <c r="O275" s="410"/>
      <c r="P275" s="410"/>
      <c r="Q275" s="409"/>
      <c r="R275" s="410"/>
      <c r="S275" s="410"/>
      <c r="T275" s="410"/>
      <c r="U275" s="410"/>
      <c r="V275" s="409"/>
      <c r="W275" s="410"/>
      <c r="X275" s="410"/>
      <c r="Y275" s="410"/>
      <c r="Z275" s="409"/>
      <c r="AA275" s="410"/>
      <c r="AB275" s="410"/>
      <c r="AC275" s="409"/>
      <c r="AD275" s="409"/>
      <c r="AE275" s="410"/>
      <c r="AF275" s="410"/>
      <c r="AG275" s="409"/>
      <c r="AH275" s="409"/>
      <c r="AI275" s="411"/>
      <c r="AJ275" s="45"/>
      <c r="AK275" s="33"/>
      <c r="AM275" s="39"/>
      <c r="AN275" s="173"/>
    </row>
    <row r="276" spans="1:40" ht="12.75" customHeight="1">
      <c r="B276" s="29"/>
      <c r="C276" s="3" t="s">
        <v>119</v>
      </c>
      <c r="D276" s="152" t="s">
        <v>7</v>
      </c>
      <c r="E276" s="425"/>
      <c r="F276" s="232"/>
      <c r="G276" s="402"/>
      <c r="H276" s="402"/>
      <c r="I276" s="402"/>
      <c r="J276" s="232"/>
      <c r="K276" s="402"/>
      <c r="L276" s="402"/>
      <c r="M276" s="402"/>
      <c r="N276" s="232"/>
      <c r="O276" s="402"/>
      <c r="P276" s="402"/>
      <c r="Q276" s="232"/>
      <c r="R276" s="402"/>
      <c r="S276" s="232"/>
      <c r="T276" s="232"/>
      <c r="U276" s="402"/>
      <c r="V276" s="402"/>
      <c r="W276" s="402"/>
      <c r="X276" s="402"/>
      <c r="Y276" s="402"/>
      <c r="Z276" s="402"/>
      <c r="AA276" s="232"/>
      <c r="AB276" s="402"/>
      <c r="AC276" s="232"/>
      <c r="AD276" s="232"/>
      <c r="AE276" s="232"/>
      <c r="AF276" s="402"/>
      <c r="AG276" s="232"/>
      <c r="AH276" s="232"/>
      <c r="AI276" s="403"/>
      <c r="AJ276" s="32"/>
      <c r="AK276" s="33"/>
      <c r="AM276" s="318"/>
      <c r="AN276" s="173"/>
    </row>
    <row r="277" spans="1:40" ht="18" customHeight="1">
      <c r="B277" s="214">
        <v>1761</v>
      </c>
      <c r="C277" s="3"/>
      <c r="D277" s="158" t="s">
        <v>8</v>
      </c>
      <c r="E277" s="412"/>
      <c r="F277" s="104"/>
      <c r="G277" s="405"/>
      <c r="H277" s="104"/>
      <c r="I277" s="405"/>
      <c r="J277" s="405"/>
      <c r="K277" s="405"/>
      <c r="L277" s="104"/>
      <c r="M277" s="405"/>
      <c r="N277" s="405"/>
      <c r="O277" s="405"/>
      <c r="P277" s="405"/>
      <c r="Q277" s="216"/>
      <c r="R277" s="405"/>
      <c r="S277" s="405"/>
      <c r="T277" s="405"/>
      <c r="U277" s="405"/>
      <c r="V277" s="104"/>
      <c r="W277" s="405"/>
      <c r="X277" s="405"/>
      <c r="Y277" s="405"/>
      <c r="Z277" s="405"/>
      <c r="AA277" s="405"/>
      <c r="AB277" s="405"/>
      <c r="AC277" s="405"/>
      <c r="AD277" s="405"/>
      <c r="AE277" s="405"/>
      <c r="AF277" s="405"/>
      <c r="AG277" s="104"/>
      <c r="AH277" s="104"/>
      <c r="AI277" s="407"/>
      <c r="AJ277" s="37">
        <f>SUM(F277:AI277)</f>
        <v>0</v>
      </c>
      <c r="AK277" s="38">
        <f>SUM(F278:AI278)</f>
        <v>0</v>
      </c>
      <c r="AM277" s="318"/>
      <c r="AN277" s="251"/>
    </row>
    <row r="278" spans="1:40">
      <c r="A278" s="39"/>
      <c r="B278" s="40"/>
      <c r="C278" s="250">
        <f>SUM(AJ277:AK278)</f>
        <v>0</v>
      </c>
      <c r="D278" s="164" t="s">
        <v>9</v>
      </c>
      <c r="E278" s="415"/>
      <c r="F278" s="325"/>
      <c r="G278" s="416"/>
      <c r="H278" s="43"/>
      <c r="I278" s="416"/>
      <c r="J278" s="416"/>
      <c r="K278" s="416"/>
      <c r="L278" s="426"/>
      <c r="M278" s="416"/>
      <c r="N278" s="416"/>
      <c r="O278" s="416"/>
      <c r="P278" s="416"/>
      <c r="Q278" s="325"/>
      <c r="R278" s="416"/>
      <c r="S278" s="416"/>
      <c r="T278" s="416"/>
      <c r="U278" s="416"/>
      <c r="V278" s="325"/>
      <c r="W278" s="416"/>
      <c r="X278" s="416"/>
      <c r="Y278" s="416"/>
      <c r="Z278" s="416"/>
      <c r="AA278" s="416"/>
      <c r="AB278" s="416"/>
      <c r="AC278" s="416"/>
      <c r="AD278" s="416"/>
      <c r="AE278" s="416"/>
      <c r="AF278" s="416"/>
      <c r="AG278" s="325"/>
      <c r="AH278" s="325"/>
      <c r="AI278" s="419"/>
      <c r="AJ278" s="320"/>
      <c r="AK278" s="33"/>
      <c r="AM278" s="39"/>
      <c r="AN278" s="173"/>
    </row>
    <row r="279" spans="1:40">
      <c r="B279" s="29"/>
      <c r="C279" s="12" t="s">
        <v>120</v>
      </c>
      <c r="D279" s="344" t="s">
        <v>7</v>
      </c>
      <c r="E279" s="427"/>
      <c r="F279" s="241"/>
      <c r="G279" s="421"/>
      <c r="H279" s="241"/>
      <c r="I279" s="421"/>
      <c r="J279" s="421"/>
      <c r="K279" s="421"/>
      <c r="L279" s="421"/>
      <c r="M279" s="421"/>
      <c r="N279" s="421"/>
      <c r="O279" s="421"/>
      <c r="P279" s="421"/>
      <c r="Q279" s="421"/>
      <c r="R279" s="421"/>
      <c r="S279" s="421"/>
      <c r="T279" s="421"/>
      <c r="U279" s="421"/>
      <c r="V279" s="241"/>
      <c r="W279" s="421"/>
      <c r="X279" s="421"/>
      <c r="Y279" s="421"/>
      <c r="Z279" s="421"/>
      <c r="AA279" s="421"/>
      <c r="AB279" s="421"/>
      <c r="AC279" s="421"/>
      <c r="AD279" s="421"/>
      <c r="AE279" s="421"/>
      <c r="AF279" s="421"/>
      <c r="AG279" s="241"/>
      <c r="AH279" s="241"/>
      <c r="AI279" s="428"/>
      <c r="AJ279" s="156"/>
      <c r="AK279" s="33"/>
      <c r="AM279" s="318"/>
      <c r="AN279" s="173"/>
    </row>
    <row r="280" spans="1:40" ht="12.75" customHeight="1">
      <c r="B280" s="214"/>
      <c r="C280" s="12"/>
      <c r="D280" s="158" t="s">
        <v>8</v>
      </c>
      <c r="E280" s="412"/>
      <c r="F280" s="405"/>
      <c r="G280" s="405"/>
      <c r="H280" s="405"/>
      <c r="I280" s="405"/>
      <c r="J280" s="405"/>
      <c r="K280" s="405"/>
      <c r="L280" s="405"/>
      <c r="M280" s="405"/>
      <c r="N280" s="405"/>
      <c r="O280" s="405"/>
      <c r="P280" s="405"/>
      <c r="Q280" s="405"/>
      <c r="R280" s="405"/>
      <c r="S280" s="405"/>
      <c r="T280" s="405"/>
      <c r="U280" s="405"/>
      <c r="V280" s="104"/>
      <c r="W280" s="405"/>
      <c r="X280" s="405"/>
      <c r="Y280" s="405"/>
      <c r="Z280" s="405"/>
      <c r="AA280" s="405"/>
      <c r="AB280" s="405"/>
      <c r="AC280" s="405"/>
      <c r="AD280" s="405"/>
      <c r="AE280" s="405"/>
      <c r="AF280" s="405"/>
      <c r="AG280" s="104"/>
      <c r="AH280" s="405"/>
      <c r="AI280" s="407"/>
      <c r="AJ280" s="37">
        <f>SUM(F280:AI280)</f>
        <v>0</v>
      </c>
      <c r="AK280" s="38">
        <f>SUM(F281:AI281)</f>
        <v>0</v>
      </c>
      <c r="AM280" s="318"/>
      <c r="AN280" s="251"/>
    </row>
    <row r="281" spans="1:40" ht="12.75" customHeight="1">
      <c r="A281" s="39"/>
      <c r="B281" s="40"/>
      <c r="C281" s="429">
        <f>SUM(AJ280:AK281)</f>
        <v>0</v>
      </c>
      <c r="D281" s="430" t="s">
        <v>9</v>
      </c>
      <c r="E281" s="408"/>
      <c r="F281" s="410"/>
      <c r="G281" s="410"/>
      <c r="H281" s="410"/>
      <c r="I281" s="410"/>
      <c r="J281" s="410"/>
      <c r="K281" s="410"/>
      <c r="L281" s="410"/>
      <c r="M281" s="410"/>
      <c r="N281" s="410"/>
      <c r="O281" s="410"/>
      <c r="P281" s="410"/>
      <c r="Q281" s="410"/>
      <c r="R281" s="410"/>
      <c r="S281" s="410"/>
      <c r="T281" s="410"/>
      <c r="U281" s="410"/>
      <c r="V281" s="410"/>
      <c r="W281" s="410"/>
      <c r="X281" s="409"/>
      <c r="Y281" s="410"/>
      <c r="Z281" s="410"/>
      <c r="AA281" s="410"/>
      <c r="AB281" s="410"/>
      <c r="AC281" s="410"/>
      <c r="AD281" s="410"/>
      <c r="AE281" s="409"/>
      <c r="AF281" s="410"/>
      <c r="AG281" s="410"/>
      <c r="AH281" s="410"/>
      <c r="AI281" s="411"/>
      <c r="AJ281" s="105"/>
      <c r="AK281" s="33"/>
      <c r="AM281" s="39"/>
      <c r="AN281" s="173"/>
    </row>
    <row r="282" spans="1:40">
      <c r="B282" s="29"/>
      <c r="C282" s="12" t="s">
        <v>121</v>
      </c>
      <c r="D282" s="152" t="s">
        <v>7</v>
      </c>
      <c r="E282" s="400"/>
      <c r="F282" s="402"/>
      <c r="G282" s="402"/>
      <c r="H282" s="402"/>
      <c r="I282" s="402"/>
      <c r="J282" s="402"/>
      <c r="K282" s="402"/>
      <c r="L282" s="402"/>
      <c r="M282" s="402"/>
      <c r="N282" s="402"/>
      <c r="O282" s="402"/>
      <c r="P282" s="402"/>
      <c r="Q282" s="402"/>
      <c r="R282" s="402"/>
      <c r="S282" s="402"/>
      <c r="T282" s="402"/>
      <c r="U282" s="402"/>
      <c r="V282" s="402"/>
      <c r="W282" s="402"/>
      <c r="X282" s="402"/>
      <c r="Y282" s="402"/>
      <c r="Z282" s="402"/>
      <c r="AA282" s="402"/>
      <c r="AB282" s="402"/>
      <c r="AC282" s="402"/>
      <c r="AD282" s="402"/>
      <c r="AE282" s="402"/>
      <c r="AF282" s="402"/>
      <c r="AG282" s="402"/>
      <c r="AH282" s="402"/>
      <c r="AI282" s="403"/>
      <c r="AJ282" s="32"/>
      <c r="AK282" s="33"/>
      <c r="AM282" s="318"/>
      <c r="AN282" s="173"/>
    </row>
    <row r="283" spans="1:40" ht="12.75" customHeight="1">
      <c r="B283" s="214">
        <v>1760</v>
      </c>
      <c r="C283" s="12"/>
      <c r="D283" s="158" t="s">
        <v>8</v>
      </c>
      <c r="E283" s="431"/>
      <c r="F283" s="405"/>
      <c r="G283" s="405"/>
      <c r="H283" s="405"/>
      <c r="I283" s="405"/>
      <c r="J283" s="405"/>
      <c r="K283" s="405"/>
      <c r="L283" s="405"/>
      <c r="M283" s="405"/>
      <c r="N283" s="405"/>
      <c r="O283" s="405"/>
      <c r="P283" s="405"/>
      <c r="Q283" s="405"/>
      <c r="R283" s="405"/>
      <c r="S283" s="405"/>
      <c r="T283" s="405"/>
      <c r="U283" s="405"/>
      <c r="V283" s="405"/>
      <c r="W283" s="405"/>
      <c r="X283" s="405"/>
      <c r="Y283" s="405"/>
      <c r="Z283" s="405"/>
      <c r="AA283" s="405"/>
      <c r="AB283" s="405"/>
      <c r="AC283" s="405"/>
      <c r="AD283" s="405"/>
      <c r="AE283" s="405"/>
      <c r="AF283" s="405"/>
      <c r="AG283" s="405"/>
      <c r="AH283" s="405"/>
      <c r="AI283" s="407"/>
      <c r="AJ283" s="37">
        <f>SUM(F283:AI283)</f>
        <v>0</v>
      </c>
      <c r="AK283" s="38">
        <f>SUM(F284:AI284)</f>
        <v>0</v>
      </c>
      <c r="AM283" s="318"/>
      <c r="AN283" s="251"/>
    </row>
    <row r="284" spans="1:40">
      <c r="A284" s="39"/>
      <c r="B284" s="40"/>
      <c r="C284" s="250">
        <f>SUM(AJ283:AK284)</f>
        <v>0</v>
      </c>
      <c r="D284" s="164" t="s">
        <v>9</v>
      </c>
      <c r="E284" s="432"/>
      <c r="F284" s="416"/>
      <c r="G284" s="416"/>
      <c r="H284" s="416"/>
      <c r="I284" s="416"/>
      <c r="J284" s="416"/>
      <c r="K284" s="416"/>
      <c r="L284" s="416"/>
      <c r="M284" s="416"/>
      <c r="N284" s="416"/>
      <c r="O284" s="416"/>
      <c r="P284" s="416"/>
      <c r="Q284" s="416"/>
      <c r="R284" s="416"/>
      <c r="S284" s="416"/>
      <c r="T284" s="416"/>
      <c r="U284" s="416"/>
      <c r="V284" s="416"/>
      <c r="W284" s="416"/>
      <c r="X284" s="416"/>
      <c r="Y284" s="416"/>
      <c r="Z284" s="416"/>
      <c r="AA284" s="416"/>
      <c r="AB284" s="416"/>
      <c r="AC284" s="416"/>
      <c r="AD284" s="416"/>
      <c r="AE284" s="416"/>
      <c r="AF284" s="416"/>
      <c r="AG284" s="416"/>
      <c r="AH284" s="416"/>
      <c r="AI284" s="419"/>
      <c r="AJ284" s="45"/>
      <c r="AK284" s="33"/>
      <c r="AM284" s="39"/>
      <c r="AN284" s="173"/>
    </row>
    <row r="285" spans="1:40">
      <c r="B285" s="29"/>
      <c r="C285" s="12" t="s">
        <v>122</v>
      </c>
      <c r="D285" s="152" t="s">
        <v>7</v>
      </c>
      <c r="E285" s="420"/>
      <c r="F285" s="421"/>
      <c r="G285" s="421"/>
      <c r="H285" s="421"/>
      <c r="I285" s="421"/>
      <c r="J285" s="421"/>
      <c r="K285" s="421"/>
      <c r="L285" s="421"/>
      <c r="M285" s="421"/>
      <c r="N285" s="421"/>
      <c r="O285" s="421"/>
      <c r="P285" s="421"/>
      <c r="Q285" s="421"/>
      <c r="R285" s="421"/>
      <c r="S285" s="421"/>
      <c r="T285" s="421"/>
      <c r="U285" s="241"/>
      <c r="V285" s="421"/>
      <c r="W285" s="421"/>
      <c r="X285" s="421"/>
      <c r="Y285" s="421"/>
      <c r="Z285" s="421"/>
      <c r="AA285" s="421"/>
      <c r="AB285" s="421"/>
      <c r="AC285" s="421"/>
      <c r="AD285" s="421"/>
      <c r="AE285" s="421"/>
      <c r="AF285" s="421"/>
      <c r="AG285" s="421"/>
      <c r="AH285" s="421"/>
      <c r="AI285" s="428"/>
      <c r="AJ285" s="32"/>
      <c r="AK285" s="33"/>
      <c r="AM285" s="318"/>
      <c r="AN285" s="173"/>
    </row>
    <row r="286" spans="1:40" ht="12.75" customHeight="1">
      <c r="B286" s="214"/>
      <c r="C286" s="12"/>
      <c r="D286" s="158" t="s">
        <v>8</v>
      </c>
      <c r="E286" s="431"/>
      <c r="F286" s="405"/>
      <c r="G286" s="405"/>
      <c r="H286" s="405"/>
      <c r="I286" s="405"/>
      <c r="J286" s="405"/>
      <c r="K286" s="405"/>
      <c r="L286" s="405"/>
      <c r="M286" s="405"/>
      <c r="N286" s="405"/>
      <c r="O286" s="405"/>
      <c r="P286" s="405"/>
      <c r="Q286" s="405"/>
      <c r="R286" s="405"/>
      <c r="S286" s="405"/>
      <c r="T286" s="405"/>
      <c r="U286" s="104"/>
      <c r="V286" s="405"/>
      <c r="W286" s="405"/>
      <c r="X286" s="405"/>
      <c r="Y286" s="405"/>
      <c r="Z286" s="405"/>
      <c r="AA286" s="405"/>
      <c r="AB286" s="405"/>
      <c r="AC286" s="405"/>
      <c r="AD286" s="405"/>
      <c r="AE286" s="405"/>
      <c r="AF286" s="405"/>
      <c r="AG286" s="405"/>
      <c r="AH286" s="405"/>
      <c r="AI286" s="407"/>
      <c r="AJ286" s="37">
        <f>SUM(F286:AI286)</f>
        <v>0</v>
      </c>
      <c r="AK286" s="38">
        <f>SUM(F287:AI287)</f>
        <v>0</v>
      </c>
      <c r="AM286" s="318"/>
      <c r="AN286" s="251"/>
    </row>
    <row r="287" spans="1:40" ht="12.75" customHeight="1">
      <c r="A287" s="39"/>
      <c r="B287" s="40"/>
      <c r="C287" s="429">
        <f>SUM(AJ286:AK287)</f>
        <v>0</v>
      </c>
      <c r="D287" s="164" t="s">
        <v>9</v>
      </c>
      <c r="E287" s="408"/>
      <c r="F287" s="410"/>
      <c r="G287" s="410"/>
      <c r="H287" s="410"/>
      <c r="I287" s="410"/>
      <c r="J287" s="410"/>
      <c r="K287" s="410"/>
      <c r="L287" s="410"/>
      <c r="M287" s="410"/>
      <c r="N287" s="410"/>
      <c r="O287" s="410"/>
      <c r="P287" s="410"/>
      <c r="Q287" s="410"/>
      <c r="R287" s="410"/>
      <c r="S287" s="410"/>
      <c r="T287" s="410"/>
      <c r="U287" s="409"/>
      <c r="V287" s="410"/>
      <c r="W287" s="410"/>
      <c r="X287" s="410"/>
      <c r="Y287" s="410"/>
      <c r="Z287" s="410"/>
      <c r="AA287" s="410"/>
      <c r="AB287" s="410"/>
      <c r="AC287" s="410"/>
      <c r="AD287" s="410"/>
      <c r="AE287" s="410"/>
      <c r="AF287" s="410"/>
      <c r="AG287" s="410"/>
      <c r="AH287" s="410"/>
      <c r="AI287" s="411"/>
      <c r="AJ287" s="320"/>
      <c r="AK287" s="33"/>
      <c r="AM287" s="39"/>
      <c r="AN287" s="173"/>
    </row>
    <row r="288" spans="1:40">
      <c r="A288" s="39"/>
      <c r="B288" s="294"/>
      <c r="C288" s="261"/>
      <c r="D288" s="177"/>
      <c r="E288" s="433"/>
      <c r="F288" s="433"/>
      <c r="G288" s="434"/>
      <c r="H288" s="433"/>
      <c r="I288" s="433"/>
      <c r="J288" s="434"/>
      <c r="K288" s="433"/>
      <c r="L288" s="433"/>
      <c r="M288" s="433"/>
      <c r="N288" s="433"/>
      <c r="O288" s="433"/>
      <c r="P288" s="435"/>
      <c r="Q288" s="435"/>
      <c r="R288" s="435"/>
      <c r="S288" s="435"/>
      <c r="T288" s="435"/>
      <c r="U288" s="435"/>
      <c r="V288" s="433"/>
      <c r="W288" s="433"/>
      <c r="X288" s="433"/>
      <c r="Y288" s="433"/>
      <c r="Z288" s="433"/>
      <c r="AA288" s="433"/>
      <c r="AB288" s="433"/>
      <c r="AC288" s="433"/>
      <c r="AD288" s="435"/>
      <c r="AE288" s="435"/>
      <c r="AF288" s="435"/>
      <c r="AG288" s="433"/>
      <c r="AH288" s="433"/>
      <c r="AI288" s="433"/>
      <c r="AJ288" s="111"/>
      <c r="AK288" s="111"/>
      <c r="AM288" s="39"/>
      <c r="AN288" s="173"/>
    </row>
    <row r="289" spans="1:40">
      <c r="A289" s="39"/>
      <c r="B289" s="39"/>
      <c r="C289" s="176"/>
      <c r="D289" s="177"/>
      <c r="E289" s="435"/>
      <c r="F289" s="435"/>
      <c r="G289" s="436"/>
      <c r="H289" s="435"/>
      <c r="I289" s="435"/>
      <c r="J289" s="436"/>
      <c r="K289" s="435"/>
      <c r="L289" s="435"/>
      <c r="M289" s="435"/>
      <c r="N289" s="435"/>
      <c r="O289" s="435"/>
      <c r="P289" s="435"/>
      <c r="Q289" s="435"/>
      <c r="R289" s="435"/>
      <c r="S289" s="435"/>
      <c r="T289" s="435"/>
      <c r="U289" s="435"/>
      <c r="V289" s="435"/>
      <c r="W289" s="435"/>
      <c r="X289" s="435"/>
      <c r="Y289" s="435"/>
      <c r="Z289" s="435"/>
      <c r="AA289" s="435"/>
      <c r="AB289" s="110"/>
      <c r="AC289" s="435"/>
      <c r="AD289" s="435"/>
      <c r="AE289" s="435"/>
      <c r="AF289" s="435"/>
      <c r="AG289" s="435"/>
      <c r="AH289" s="435"/>
      <c r="AI289" s="435"/>
      <c r="AJ289" s="111"/>
      <c r="AK289" s="111"/>
      <c r="AM289" s="39"/>
      <c r="AN289" s="173"/>
    </row>
    <row r="290" spans="1:40">
      <c r="A290" s="106" t="s">
        <v>4</v>
      </c>
      <c r="B290" s="107" t="s">
        <v>5</v>
      </c>
      <c r="C290" s="437" t="s">
        <v>27</v>
      </c>
      <c r="D290" s="109"/>
      <c r="E290" s="109"/>
      <c r="F290" s="109"/>
      <c r="G290" s="109"/>
      <c r="H290" s="109"/>
      <c r="I290" s="109"/>
      <c r="J290" s="110"/>
      <c r="K290" s="110"/>
      <c r="L290" s="109"/>
      <c r="M290" s="109"/>
      <c r="N290" s="109"/>
      <c r="O290" s="109"/>
      <c r="P290" s="109"/>
      <c r="Q290" s="110"/>
      <c r="R290" s="110"/>
      <c r="S290" s="421"/>
      <c r="T290" s="109"/>
      <c r="U290" s="109"/>
      <c r="V290" s="109"/>
      <c r="W290" s="109"/>
      <c r="X290" s="110"/>
      <c r="Y290" s="110"/>
      <c r="Z290" s="109"/>
      <c r="AA290" s="109"/>
      <c r="AB290" s="109"/>
      <c r="AC290" s="109"/>
      <c r="AD290" s="109"/>
      <c r="AE290" s="110"/>
      <c r="AF290" s="110"/>
      <c r="AG290" s="109"/>
      <c r="AH290" s="109"/>
      <c r="AI290" s="109"/>
      <c r="AJ290" s="38">
        <f>SUM(F290:AI290)</f>
        <v>0</v>
      </c>
      <c r="AK290" s="38">
        <f>SUM(F290:AI290)-AJ290</f>
        <v>0</v>
      </c>
      <c r="AM290" s="109"/>
      <c r="AN290" s="177"/>
    </row>
    <row r="291" spans="1:40">
      <c r="A291" s="438">
        <v>8</v>
      </c>
      <c r="B291" s="439"/>
      <c r="C291" s="264" t="s">
        <v>123</v>
      </c>
      <c r="D291" s="438" t="s">
        <v>29</v>
      </c>
      <c r="E291" s="440">
        <f t="shared" ref="E291:AI291" si="42">COUNTIF(E$267:E$287,$D$291)</f>
        <v>0</v>
      </c>
      <c r="F291" s="440">
        <f t="shared" si="42"/>
        <v>0</v>
      </c>
      <c r="G291" s="440">
        <f t="shared" si="42"/>
        <v>0</v>
      </c>
      <c r="H291" s="440">
        <f t="shared" si="42"/>
        <v>0</v>
      </c>
      <c r="I291" s="440">
        <f t="shared" si="42"/>
        <v>0</v>
      </c>
      <c r="J291" s="440">
        <f t="shared" si="42"/>
        <v>0</v>
      </c>
      <c r="K291" s="440">
        <f t="shared" si="42"/>
        <v>0</v>
      </c>
      <c r="L291" s="440">
        <f t="shared" si="42"/>
        <v>0</v>
      </c>
      <c r="M291" s="440">
        <f t="shared" si="42"/>
        <v>0</v>
      </c>
      <c r="N291" s="440">
        <f t="shared" si="42"/>
        <v>0</v>
      </c>
      <c r="O291" s="440">
        <f t="shared" si="42"/>
        <v>0</v>
      </c>
      <c r="P291" s="440">
        <f t="shared" si="42"/>
        <v>0</v>
      </c>
      <c r="Q291" s="440">
        <f t="shared" si="42"/>
        <v>0</v>
      </c>
      <c r="R291" s="440">
        <f t="shared" si="42"/>
        <v>0</v>
      </c>
      <c r="S291" s="440">
        <f t="shared" si="42"/>
        <v>0</v>
      </c>
      <c r="T291" s="440">
        <f t="shared" si="42"/>
        <v>0</v>
      </c>
      <c r="U291" s="440">
        <f t="shared" si="42"/>
        <v>0</v>
      </c>
      <c r="V291" s="440">
        <f t="shared" si="42"/>
        <v>0</v>
      </c>
      <c r="W291" s="440">
        <f t="shared" si="42"/>
        <v>0</v>
      </c>
      <c r="X291" s="440">
        <f t="shared" si="42"/>
        <v>0</v>
      </c>
      <c r="Y291" s="440">
        <f t="shared" si="42"/>
        <v>0</v>
      </c>
      <c r="Z291" s="440">
        <f t="shared" si="42"/>
        <v>0</v>
      </c>
      <c r="AA291" s="440">
        <f t="shared" si="42"/>
        <v>0</v>
      </c>
      <c r="AB291" s="440">
        <f t="shared" si="42"/>
        <v>0</v>
      </c>
      <c r="AC291" s="440">
        <f t="shared" si="42"/>
        <v>0</v>
      </c>
      <c r="AD291" s="440">
        <f t="shared" si="42"/>
        <v>0</v>
      </c>
      <c r="AE291" s="440">
        <f t="shared" si="42"/>
        <v>0</v>
      </c>
      <c r="AF291" s="440">
        <f t="shared" si="42"/>
        <v>0</v>
      </c>
      <c r="AG291" s="440">
        <f t="shared" si="42"/>
        <v>0</v>
      </c>
      <c r="AH291" s="440">
        <f t="shared" si="42"/>
        <v>0</v>
      </c>
      <c r="AI291" s="440">
        <f t="shared" si="42"/>
        <v>0</v>
      </c>
      <c r="AJ291" s="117"/>
      <c r="AM291" s="441"/>
      <c r="AN291" s="173"/>
    </row>
    <row r="292" spans="1:40">
      <c r="A292" s="438">
        <v>8</v>
      </c>
      <c r="B292" s="438" t="s">
        <v>11</v>
      </c>
      <c r="C292" s="264" t="s">
        <v>124</v>
      </c>
      <c r="D292" s="438" t="s">
        <v>31</v>
      </c>
      <c r="E292" s="440">
        <f t="shared" ref="E292:AI292" si="43">COUNTIF(E$267:E$287,$D$292)</f>
        <v>0</v>
      </c>
      <c r="F292" s="440">
        <f t="shared" si="43"/>
        <v>0</v>
      </c>
      <c r="G292" s="440">
        <f t="shared" si="43"/>
        <v>0</v>
      </c>
      <c r="H292" s="440">
        <f t="shared" si="43"/>
        <v>0</v>
      </c>
      <c r="I292" s="440">
        <f t="shared" si="43"/>
        <v>0</v>
      </c>
      <c r="J292" s="440">
        <f t="shared" si="43"/>
        <v>0</v>
      </c>
      <c r="K292" s="440">
        <f t="shared" si="43"/>
        <v>0</v>
      </c>
      <c r="L292" s="440">
        <f t="shared" si="43"/>
        <v>0</v>
      </c>
      <c r="M292" s="440">
        <f t="shared" si="43"/>
        <v>0</v>
      </c>
      <c r="N292" s="440">
        <f t="shared" si="43"/>
        <v>0</v>
      </c>
      <c r="O292" s="440">
        <f t="shared" si="43"/>
        <v>0</v>
      </c>
      <c r="P292" s="440">
        <f t="shared" si="43"/>
        <v>0</v>
      </c>
      <c r="Q292" s="440">
        <f t="shared" si="43"/>
        <v>0</v>
      </c>
      <c r="R292" s="440">
        <f t="shared" si="43"/>
        <v>0</v>
      </c>
      <c r="S292" s="440">
        <f t="shared" si="43"/>
        <v>0</v>
      </c>
      <c r="T292" s="440">
        <f t="shared" si="43"/>
        <v>0</v>
      </c>
      <c r="U292" s="440">
        <f t="shared" si="43"/>
        <v>0</v>
      </c>
      <c r="V292" s="440">
        <f t="shared" si="43"/>
        <v>0</v>
      </c>
      <c r="W292" s="440">
        <f t="shared" si="43"/>
        <v>0</v>
      </c>
      <c r="X292" s="440">
        <f t="shared" si="43"/>
        <v>0</v>
      </c>
      <c r="Y292" s="440">
        <f t="shared" si="43"/>
        <v>0</v>
      </c>
      <c r="Z292" s="440">
        <f t="shared" si="43"/>
        <v>0</v>
      </c>
      <c r="AA292" s="440">
        <f t="shared" si="43"/>
        <v>0</v>
      </c>
      <c r="AB292" s="440">
        <f t="shared" si="43"/>
        <v>0</v>
      </c>
      <c r="AC292" s="440">
        <f t="shared" si="43"/>
        <v>0</v>
      </c>
      <c r="AD292" s="440">
        <f t="shared" si="43"/>
        <v>0</v>
      </c>
      <c r="AE292" s="440">
        <f t="shared" si="43"/>
        <v>0</v>
      </c>
      <c r="AF292" s="440">
        <f t="shared" si="43"/>
        <v>0</v>
      </c>
      <c r="AG292" s="440">
        <f t="shared" si="43"/>
        <v>0</v>
      </c>
      <c r="AH292" s="440">
        <f t="shared" si="43"/>
        <v>0</v>
      </c>
      <c r="AI292" s="440">
        <f t="shared" si="43"/>
        <v>0</v>
      </c>
      <c r="AJ292" s="117"/>
      <c r="AM292" s="441"/>
      <c r="AN292" s="441"/>
    </row>
    <row r="293" spans="1:40">
      <c r="A293" s="438" t="s">
        <v>11</v>
      </c>
      <c r="B293" s="438">
        <v>8</v>
      </c>
      <c r="C293" s="264" t="s">
        <v>125</v>
      </c>
      <c r="D293" s="438" t="s">
        <v>5</v>
      </c>
      <c r="E293" s="440">
        <f t="shared" ref="E293:AI293" si="44">COUNTIF(E$267:E$287,$D$293)</f>
        <v>0</v>
      </c>
      <c r="F293" s="440">
        <f t="shared" si="44"/>
        <v>0</v>
      </c>
      <c r="G293" s="440">
        <f t="shared" si="44"/>
        <v>0</v>
      </c>
      <c r="H293" s="440">
        <f t="shared" si="44"/>
        <v>0</v>
      </c>
      <c r="I293" s="440">
        <f t="shared" si="44"/>
        <v>0</v>
      </c>
      <c r="J293" s="440">
        <f t="shared" si="44"/>
        <v>0</v>
      </c>
      <c r="K293" s="440">
        <f t="shared" si="44"/>
        <v>0</v>
      </c>
      <c r="L293" s="440">
        <f t="shared" si="44"/>
        <v>0</v>
      </c>
      <c r="M293" s="440">
        <f t="shared" si="44"/>
        <v>0</v>
      </c>
      <c r="N293" s="440">
        <f t="shared" si="44"/>
        <v>0</v>
      </c>
      <c r="O293" s="440">
        <f t="shared" si="44"/>
        <v>0</v>
      </c>
      <c r="P293" s="440">
        <f t="shared" si="44"/>
        <v>0</v>
      </c>
      <c r="Q293" s="440">
        <f t="shared" si="44"/>
        <v>0</v>
      </c>
      <c r="R293" s="440">
        <f t="shared" si="44"/>
        <v>0</v>
      </c>
      <c r="S293" s="440">
        <f t="shared" si="44"/>
        <v>0</v>
      </c>
      <c r="T293" s="440">
        <f t="shared" si="44"/>
        <v>0</v>
      </c>
      <c r="U293" s="440">
        <f t="shared" si="44"/>
        <v>0</v>
      </c>
      <c r="V293" s="440">
        <f t="shared" si="44"/>
        <v>0</v>
      </c>
      <c r="W293" s="440">
        <f t="shared" si="44"/>
        <v>0</v>
      </c>
      <c r="X293" s="440">
        <f t="shared" si="44"/>
        <v>0</v>
      </c>
      <c r="Y293" s="440">
        <f t="shared" si="44"/>
        <v>0</v>
      </c>
      <c r="Z293" s="440">
        <f t="shared" si="44"/>
        <v>0</v>
      </c>
      <c r="AA293" s="440">
        <f t="shared" si="44"/>
        <v>0</v>
      </c>
      <c r="AB293" s="440">
        <f t="shared" si="44"/>
        <v>0</v>
      </c>
      <c r="AC293" s="440">
        <f t="shared" si="44"/>
        <v>0</v>
      </c>
      <c r="AD293" s="440">
        <f t="shared" si="44"/>
        <v>0</v>
      </c>
      <c r="AE293" s="440">
        <f t="shared" si="44"/>
        <v>0</v>
      </c>
      <c r="AF293" s="440">
        <f t="shared" si="44"/>
        <v>0</v>
      </c>
      <c r="AG293" s="440">
        <f t="shared" si="44"/>
        <v>0</v>
      </c>
      <c r="AH293" s="440">
        <f t="shared" si="44"/>
        <v>0</v>
      </c>
      <c r="AI293" s="440">
        <f t="shared" si="44"/>
        <v>0</v>
      </c>
      <c r="AJ293" s="117"/>
      <c r="AM293" s="441"/>
      <c r="AN293" s="441"/>
    </row>
    <row r="294" spans="1:40">
      <c r="A294" s="127" t="s">
        <v>32</v>
      </c>
      <c r="B294" s="193"/>
      <c r="C294" s="129">
        <f>SUM(AJ267:AJ287)</f>
        <v>0</v>
      </c>
      <c r="D294" s="130"/>
      <c r="E294" s="272">
        <f t="shared" ref="E294:AI294" si="45">SUM(E267:E287)</f>
        <v>0</v>
      </c>
      <c r="F294" s="272">
        <f t="shared" si="45"/>
        <v>0</v>
      </c>
      <c r="G294" s="272">
        <f t="shared" si="45"/>
        <v>0</v>
      </c>
      <c r="H294" s="272">
        <f t="shared" si="45"/>
        <v>0</v>
      </c>
      <c r="I294" s="272">
        <f t="shared" si="45"/>
        <v>0</v>
      </c>
      <c r="J294" s="272">
        <f t="shared" si="45"/>
        <v>0</v>
      </c>
      <c r="K294" s="272">
        <f t="shared" si="45"/>
        <v>0</v>
      </c>
      <c r="L294" s="272">
        <f t="shared" si="45"/>
        <v>0</v>
      </c>
      <c r="M294" s="272">
        <f t="shared" si="45"/>
        <v>0</v>
      </c>
      <c r="N294" s="272">
        <f t="shared" si="45"/>
        <v>0</v>
      </c>
      <c r="O294" s="272">
        <f t="shared" si="45"/>
        <v>0</v>
      </c>
      <c r="P294" s="272">
        <f t="shared" si="45"/>
        <v>0</v>
      </c>
      <c r="Q294" s="272">
        <f t="shared" si="45"/>
        <v>0</v>
      </c>
      <c r="R294" s="272">
        <f t="shared" si="45"/>
        <v>0</v>
      </c>
      <c r="S294" s="272">
        <f t="shared" si="45"/>
        <v>0</v>
      </c>
      <c r="T294" s="272">
        <f t="shared" si="45"/>
        <v>0</v>
      </c>
      <c r="U294" s="272">
        <f t="shared" si="45"/>
        <v>0</v>
      </c>
      <c r="V294" s="272">
        <f t="shared" si="45"/>
        <v>0</v>
      </c>
      <c r="W294" s="272">
        <f t="shared" si="45"/>
        <v>0</v>
      </c>
      <c r="X294" s="272">
        <f t="shared" si="45"/>
        <v>0</v>
      </c>
      <c r="Y294" s="272">
        <f t="shared" si="45"/>
        <v>0</v>
      </c>
      <c r="Z294" s="272">
        <f t="shared" si="45"/>
        <v>0</v>
      </c>
      <c r="AA294" s="272">
        <f t="shared" si="45"/>
        <v>0</v>
      </c>
      <c r="AB294" s="272">
        <f t="shared" si="45"/>
        <v>0</v>
      </c>
      <c r="AC294" s="272">
        <f t="shared" si="45"/>
        <v>0</v>
      </c>
      <c r="AD294" s="272">
        <f t="shared" si="45"/>
        <v>0</v>
      </c>
      <c r="AE294" s="272">
        <f t="shared" si="45"/>
        <v>0</v>
      </c>
      <c r="AF294" s="272">
        <f t="shared" si="45"/>
        <v>0</v>
      </c>
      <c r="AG294" s="272">
        <f t="shared" si="45"/>
        <v>0</v>
      </c>
      <c r="AH294" s="272">
        <f t="shared" si="45"/>
        <v>0</v>
      </c>
      <c r="AI294" s="272">
        <f t="shared" si="45"/>
        <v>0</v>
      </c>
      <c r="AJ294" s="442">
        <f>SUM(F294:AI294)</f>
        <v>0</v>
      </c>
      <c r="AK294" s="133" t="s">
        <v>33</v>
      </c>
      <c r="AM294" s="441"/>
      <c r="AN294" s="441"/>
    </row>
    <row r="295" spans="1:40">
      <c r="A295" s="135" t="s">
        <v>34</v>
      </c>
      <c r="B295" s="195"/>
      <c r="C295" s="196">
        <f>SUM(AK267:AK287)</f>
        <v>0</v>
      </c>
      <c r="D295" s="130"/>
      <c r="E295" s="277" t="str">
        <f t="shared" ref="E295:AI295" si="46">IF(E294=24,1,"ERRORE")</f>
        <v>ERRORE</v>
      </c>
      <c r="F295" s="277" t="str">
        <f t="shared" si="46"/>
        <v>ERRORE</v>
      </c>
      <c r="G295" s="277" t="str">
        <f t="shared" si="46"/>
        <v>ERRORE</v>
      </c>
      <c r="H295" s="277" t="str">
        <f t="shared" si="46"/>
        <v>ERRORE</v>
      </c>
      <c r="I295" s="277" t="str">
        <f t="shared" si="46"/>
        <v>ERRORE</v>
      </c>
      <c r="J295" s="277" t="str">
        <f t="shared" si="46"/>
        <v>ERRORE</v>
      </c>
      <c r="K295" s="277" t="str">
        <f t="shared" si="46"/>
        <v>ERRORE</v>
      </c>
      <c r="L295" s="277" t="str">
        <f t="shared" si="46"/>
        <v>ERRORE</v>
      </c>
      <c r="M295" s="277" t="str">
        <f t="shared" si="46"/>
        <v>ERRORE</v>
      </c>
      <c r="N295" s="277" t="str">
        <f t="shared" si="46"/>
        <v>ERRORE</v>
      </c>
      <c r="O295" s="277" t="str">
        <f t="shared" si="46"/>
        <v>ERRORE</v>
      </c>
      <c r="P295" s="277" t="str">
        <f t="shared" si="46"/>
        <v>ERRORE</v>
      </c>
      <c r="Q295" s="277" t="str">
        <f t="shared" si="46"/>
        <v>ERRORE</v>
      </c>
      <c r="R295" s="277" t="str">
        <f t="shared" si="46"/>
        <v>ERRORE</v>
      </c>
      <c r="S295" s="277" t="str">
        <f t="shared" si="46"/>
        <v>ERRORE</v>
      </c>
      <c r="T295" s="277" t="str">
        <f t="shared" si="46"/>
        <v>ERRORE</v>
      </c>
      <c r="U295" s="277" t="str">
        <f t="shared" si="46"/>
        <v>ERRORE</v>
      </c>
      <c r="V295" s="277" t="str">
        <f t="shared" si="46"/>
        <v>ERRORE</v>
      </c>
      <c r="W295" s="277" t="str">
        <f t="shared" si="46"/>
        <v>ERRORE</v>
      </c>
      <c r="X295" s="277" t="str">
        <f t="shared" si="46"/>
        <v>ERRORE</v>
      </c>
      <c r="Y295" s="277" t="str">
        <f t="shared" si="46"/>
        <v>ERRORE</v>
      </c>
      <c r="Z295" s="277" t="str">
        <f t="shared" si="46"/>
        <v>ERRORE</v>
      </c>
      <c r="AA295" s="277" t="str">
        <f t="shared" si="46"/>
        <v>ERRORE</v>
      </c>
      <c r="AB295" s="277" t="str">
        <f t="shared" si="46"/>
        <v>ERRORE</v>
      </c>
      <c r="AC295" s="277" t="str">
        <f t="shared" si="46"/>
        <v>ERRORE</v>
      </c>
      <c r="AD295" s="277" t="str">
        <f t="shared" si="46"/>
        <v>ERRORE</v>
      </c>
      <c r="AE295" s="277" t="str">
        <f t="shared" si="46"/>
        <v>ERRORE</v>
      </c>
      <c r="AF295" s="277" t="str">
        <f t="shared" si="46"/>
        <v>ERRORE</v>
      </c>
      <c r="AG295" s="277" t="str">
        <f t="shared" si="46"/>
        <v>ERRORE</v>
      </c>
      <c r="AH295" s="277" t="str">
        <f t="shared" si="46"/>
        <v>ERRORE</v>
      </c>
      <c r="AI295" s="277" t="str">
        <f t="shared" si="46"/>
        <v>ERRORE</v>
      </c>
      <c r="AJ295" s="443">
        <f>SUM(AJ267:AK287)</f>
        <v>0</v>
      </c>
      <c r="AK295" s="133" t="s">
        <v>35</v>
      </c>
      <c r="AM295" s="318"/>
      <c r="AN295" s="444"/>
    </row>
    <row r="296" spans="1:40">
      <c r="A296" s="139" t="s">
        <v>36</v>
      </c>
      <c r="B296" s="198"/>
      <c r="C296" s="141">
        <f>SUM(C294:C295)</f>
        <v>0</v>
      </c>
      <c r="AM296" s="445"/>
      <c r="AN296" s="446"/>
    </row>
    <row r="297" spans="1:40">
      <c r="A297" s="2" t="s">
        <v>126</v>
      </c>
      <c r="B297" s="2"/>
      <c r="C297" s="447">
        <f>SUM(24*30+8*2)</f>
        <v>736</v>
      </c>
      <c r="D297" s="177"/>
      <c r="E297" s="257"/>
      <c r="F297" s="257"/>
      <c r="G297" s="257"/>
      <c r="H297" s="257"/>
      <c r="I297" s="257"/>
      <c r="J297" s="257"/>
      <c r="K297" s="257"/>
      <c r="L297" s="257"/>
      <c r="M297" s="257"/>
      <c r="N297" s="257"/>
      <c r="O297" s="257"/>
      <c r="P297" s="257"/>
      <c r="Q297" s="257"/>
      <c r="R297" s="257"/>
      <c r="S297" s="257"/>
      <c r="T297" s="257"/>
      <c r="U297" s="257"/>
      <c r="V297" s="257"/>
      <c r="W297" s="257"/>
      <c r="X297" s="257"/>
      <c r="Y297" s="257"/>
      <c r="Z297" s="257"/>
      <c r="AA297" s="257"/>
      <c r="AB297" s="318"/>
      <c r="AC297" s="257"/>
      <c r="AD297" s="257"/>
      <c r="AE297" s="257"/>
      <c r="AF297" s="257"/>
      <c r="AG297" s="257"/>
      <c r="AH297" s="257"/>
      <c r="AI297" s="257"/>
      <c r="AJ297" s="448"/>
      <c r="AK297" s="448"/>
      <c r="AM297" s="449"/>
      <c r="AN297" s="450"/>
    </row>
    <row r="298" spans="1:40" s="318" customFormat="1">
      <c r="AM298" s="451"/>
      <c r="AN298" s="452"/>
    </row>
    <row r="299" spans="1:40">
      <c r="A299" s="142"/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142"/>
      <c r="U299" s="142"/>
      <c r="V299" s="142"/>
      <c r="W299" s="142"/>
      <c r="X299" s="142"/>
      <c r="Y299" s="142"/>
      <c r="Z299" s="142"/>
      <c r="AA299" s="142"/>
      <c r="AB299" s="142"/>
      <c r="AC299" s="142"/>
      <c r="AD299" s="142"/>
      <c r="AE299" s="142"/>
      <c r="AF299" s="142"/>
      <c r="AG299" s="142"/>
      <c r="AH299" s="142"/>
      <c r="AI299" s="142"/>
      <c r="AJ299" s="142"/>
      <c r="AK299" s="142"/>
      <c r="AL299" s="142"/>
    </row>
    <row r="300" spans="1:40">
      <c r="A300" s="142"/>
      <c r="B300" s="142"/>
      <c r="C300" s="16"/>
      <c r="D300" s="142"/>
      <c r="E300" s="18">
        <v>1</v>
      </c>
      <c r="F300" s="18">
        <v>2</v>
      </c>
      <c r="G300" s="18">
        <v>3</v>
      </c>
      <c r="H300" s="18">
        <v>4</v>
      </c>
      <c r="I300" s="18">
        <v>5</v>
      </c>
      <c r="J300" s="18">
        <v>6</v>
      </c>
      <c r="K300" s="18">
        <v>7</v>
      </c>
      <c r="L300" s="18">
        <v>8</v>
      </c>
      <c r="M300" s="18">
        <v>9</v>
      </c>
      <c r="N300" s="18">
        <v>10</v>
      </c>
      <c r="O300" s="18">
        <v>11</v>
      </c>
      <c r="P300" s="18">
        <v>12</v>
      </c>
      <c r="Q300" s="18">
        <v>13</v>
      </c>
      <c r="R300" s="18">
        <v>14</v>
      </c>
      <c r="S300" s="18">
        <v>15</v>
      </c>
      <c r="T300" s="18">
        <v>16</v>
      </c>
      <c r="U300" s="18">
        <v>17</v>
      </c>
      <c r="V300" s="18">
        <v>18</v>
      </c>
      <c r="W300" s="18">
        <v>19</v>
      </c>
      <c r="X300" s="18">
        <v>20</v>
      </c>
      <c r="Y300" s="18">
        <v>21</v>
      </c>
      <c r="Z300" s="18">
        <v>22</v>
      </c>
      <c r="AA300" s="18">
        <v>23</v>
      </c>
      <c r="AB300" s="18">
        <v>24</v>
      </c>
      <c r="AC300" s="18">
        <v>25</v>
      </c>
      <c r="AD300" s="18">
        <v>26</v>
      </c>
      <c r="AE300" s="18">
        <v>27</v>
      </c>
      <c r="AF300" s="18">
        <v>28</v>
      </c>
      <c r="AG300" s="18">
        <v>29</v>
      </c>
      <c r="AH300" s="18">
        <v>30</v>
      </c>
      <c r="AI300" s="80">
        <v>31</v>
      </c>
      <c r="AJ300" s="142"/>
      <c r="AK300" s="142"/>
      <c r="AL300" s="142"/>
    </row>
    <row r="301" spans="1:40">
      <c r="A301" s="142"/>
      <c r="B301" s="142"/>
      <c r="C301" s="205" t="s">
        <v>127</v>
      </c>
      <c r="D301" s="142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82" t="s">
        <v>4</v>
      </c>
      <c r="AK301" s="28" t="s">
        <v>5</v>
      </c>
      <c r="AL301" s="142"/>
    </row>
    <row r="302" spans="1:40" ht="12.75" customHeight="1">
      <c r="A302" s="142"/>
      <c r="B302" s="206"/>
      <c r="C302" s="10" t="s">
        <v>128</v>
      </c>
      <c r="D302" s="453" t="s">
        <v>7</v>
      </c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212"/>
      <c r="AK302" s="213"/>
      <c r="AL302" s="454"/>
    </row>
    <row r="303" spans="1:40">
      <c r="A303" s="142"/>
      <c r="B303" s="214">
        <v>1435</v>
      </c>
      <c r="C303" s="10"/>
      <c r="D303" s="455" t="s">
        <v>54</v>
      </c>
      <c r="E303" s="405"/>
      <c r="F303" s="36"/>
      <c r="G303" s="36"/>
      <c r="H303" s="36"/>
      <c r="I303" s="36"/>
      <c r="J303" s="36"/>
      <c r="K303" s="36"/>
      <c r="L303" s="104"/>
      <c r="M303" s="104"/>
      <c r="N303" s="405"/>
      <c r="O303" s="405"/>
      <c r="P303" s="47"/>
      <c r="Q303" s="456"/>
      <c r="R303" s="47"/>
      <c r="S303" s="405"/>
      <c r="T303" s="36"/>
      <c r="U303" s="36"/>
      <c r="V303" s="36"/>
      <c r="W303" s="36"/>
      <c r="X303" s="36"/>
      <c r="Y303" s="36"/>
      <c r="Z303" s="104"/>
      <c r="AA303" s="104"/>
      <c r="AB303" s="405"/>
      <c r="AC303" s="405"/>
      <c r="AD303" s="47"/>
      <c r="AE303" s="456"/>
      <c r="AF303" s="47"/>
      <c r="AG303" s="405"/>
      <c r="AH303" s="36"/>
      <c r="AI303" s="405"/>
      <c r="AJ303" s="219">
        <f>SUM(F303:AI303)</f>
        <v>0</v>
      </c>
      <c r="AK303" s="220">
        <f>SUM(F304:AI304)</f>
        <v>0</v>
      </c>
      <c r="AL303" s="454"/>
    </row>
    <row r="304" spans="1:40">
      <c r="A304" s="221"/>
      <c r="B304" s="40"/>
      <c r="C304" s="250">
        <f>SUM(AJ303:AK304)</f>
        <v>0</v>
      </c>
      <c r="D304" s="457" t="s">
        <v>55</v>
      </c>
      <c r="E304" s="246"/>
      <c r="F304" s="44"/>
      <c r="G304" s="44"/>
      <c r="H304" s="44"/>
      <c r="I304" s="44"/>
      <c r="J304" s="44"/>
      <c r="K304" s="44"/>
      <c r="L304" s="243"/>
      <c r="M304" s="325"/>
      <c r="N304" s="416"/>
      <c r="O304" s="416"/>
      <c r="P304" s="52"/>
      <c r="Q304" s="456"/>
      <c r="R304" s="52"/>
      <c r="S304" s="246"/>
      <c r="T304" s="44"/>
      <c r="U304" s="44"/>
      <c r="V304" s="44"/>
      <c r="W304" s="44"/>
      <c r="X304" s="44"/>
      <c r="Y304" s="44"/>
      <c r="Z304" s="243"/>
      <c r="AA304" s="325"/>
      <c r="AB304" s="416"/>
      <c r="AC304" s="416"/>
      <c r="AD304" s="52"/>
      <c r="AE304" s="456"/>
      <c r="AF304" s="52"/>
      <c r="AG304" s="246"/>
      <c r="AH304" s="44"/>
      <c r="AI304" s="416"/>
      <c r="AJ304" s="229"/>
      <c r="AK304" s="213"/>
      <c r="AL304" s="454"/>
    </row>
    <row r="305" spans="1:41" ht="12.75" customHeight="1">
      <c r="A305" s="142"/>
      <c r="B305" s="29"/>
      <c r="C305" s="11" t="s">
        <v>129</v>
      </c>
      <c r="D305" s="453" t="s">
        <v>7</v>
      </c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212"/>
      <c r="AK305" s="213"/>
      <c r="AL305" s="142"/>
    </row>
    <row r="306" spans="1:41">
      <c r="A306" s="142"/>
      <c r="B306" s="214">
        <v>1703</v>
      </c>
      <c r="C306" s="11"/>
      <c r="D306" s="455" t="s">
        <v>54</v>
      </c>
      <c r="E306" s="405"/>
      <c r="F306" s="36"/>
      <c r="G306" s="36"/>
      <c r="H306" s="36"/>
      <c r="I306" s="36"/>
      <c r="J306" s="36"/>
      <c r="K306" s="36"/>
      <c r="L306" s="241"/>
      <c r="M306" s="104"/>
      <c r="N306" s="405"/>
      <c r="O306" s="405"/>
      <c r="P306" s="47"/>
      <c r="Q306" s="456"/>
      <c r="R306" s="47"/>
      <c r="S306" s="405"/>
      <c r="T306" s="36"/>
      <c r="U306" s="36"/>
      <c r="V306" s="36"/>
      <c r="W306" s="36"/>
      <c r="X306" s="36"/>
      <c r="Y306" s="36"/>
      <c r="Z306" s="104"/>
      <c r="AA306" s="104"/>
      <c r="AB306" s="405"/>
      <c r="AC306" s="405"/>
      <c r="AD306" s="47"/>
      <c r="AE306" s="456"/>
      <c r="AF306" s="47"/>
      <c r="AG306" s="405"/>
      <c r="AH306" s="36"/>
      <c r="AI306" s="405"/>
      <c r="AJ306" s="219">
        <f>SUM(F306:AI306)</f>
        <v>0</v>
      </c>
      <c r="AK306" s="220">
        <f>SUM(F307:AI307)</f>
        <v>0</v>
      </c>
      <c r="AL306" s="1" t="s">
        <v>130</v>
      </c>
      <c r="AM306" s="1"/>
      <c r="AN306" s="1"/>
      <c r="AO306" s="1"/>
    </row>
    <row r="307" spans="1:41">
      <c r="A307" s="221"/>
      <c r="B307" s="40"/>
      <c r="C307" s="250">
        <f>SUM(AJ306:AK307)</f>
        <v>0</v>
      </c>
      <c r="D307" s="457" t="s">
        <v>55</v>
      </c>
      <c r="E307" s="246"/>
      <c r="F307" s="44"/>
      <c r="G307" s="44"/>
      <c r="H307" s="44"/>
      <c r="I307" s="44"/>
      <c r="J307" s="44"/>
      <c r="K307" s="44"/>
      <c r="L307" s="52"/>
      <c r="M307" s="52"/>
      <c r="N307" s="246"/>
      <c r="O307" s="246"/>
      <c r="P307" s="52"/>
      <c r="Q307" s="458"/>
      <c r="R307" s="52"/>
      <c r="S307" s="246"/>
      <c r="T307" s="44"/>
      <c r="U307" s="44"/>
      <c r="V307" s="44"/>
      <c r="W307" s="44"/>
      <c r="X307" s="44"/>
      <c r="Y307" s="44"/>
      <c r="Z307" s="52"/>
      <c r="AA307" s="52"/>
      <c r="AB307" s="246"/>
      <c r="AC307" s="246"/>
      <c r="AD307" s="52"/>
      <c r="AE307" s="458"/>
      <c r="AF307" s="52"/>
      <c r="AG307" s="246"/>
      <c r="AH307" s="44"/>
      <c r="AI307" s="246"/>
      <c r="AJ307" s="229"/>
      <c r="AK307" s="213"/>
      <c r="AL307" s="2364" t="s">
        <v>131</v>
      </c>
      <c r="AM307" s="2364"/>
      <c r="AN307" s="2364"/>
      <c r="AO307" s="2364"/>
    </row>
    <row r="308" spans="1:41">
      <c r="A308" s="142"/>
      <c r="B308" s="29"/>
      <c r="C308" s="12" t="s">
        <v>132</v>
      </c>
      <c r="D308" s="453" t="s">
        <v>7</v>
      </c>
      <c r="E308" s="398"/>
      <c r="F308" s="55"/>
      <c r="G308" s="55"/>
      <c r="H308" s="55"/>
      <c r="I308" s="55"/>
      <c r="J308" s="55"/>
      <c r="K308" s="55"/>
      <c r="L308" s="104"/>
      <c r="M308" s="232"/>
      <c r="N308" s="421"/>
      <c r="O308" s="421"/>
      <c r="P308" s="241"/>
      <c r="Q308" s="459"/>
      <c r="R308" s="241"/>
      <c r="S308" s="398"/>
      <c r="T308" s="31"/>
      <c r="U308" s="31"/>
      <c r="V308" s="31"/>
      <c r="W308" s="31"/>
      <c r="X308" s="31"/>
      <c r="Y308" s="31"/>
      <c r="Z308" s="241"/>
      <c r="AA308" s="241"/>
      <c r="AB308" s="421"/>
      <c r="AC308" s="421"/>
      <c r="AD308" s="241"/>
      <c r="AE308" s="459"/>
      <c r="AF308" s="241"/>
      <c r="AG308" s="398"/>
      <c r="AH308" s="55"/>
      <c r="AI308" s="402"/>
      <c r="AJ308" s="212"/>
      <c r="AK308" s="213"/>
      <c r="AL308" s="142"/>
    </row>
    <row r="309" spans="1:41">
      <c r="A309" s="142"/>
      <c r="B309" s="214">
        <v>1359</v>
      </c>
      <c r="C309" s="12"/>
      <c r="D309" s="455" t="s">
        <v>54</v>
      </c>
      <c r="E309" s="405"/>
      <c r="F309" s="405"/>
      <c r="G309" s="405"/>
      <c r="H309" s="36"/>
      <c r="I309" s="36"/>
      <c r="J309" s="36"/>
      <c r="K309" s="36"/>
      <c r="L309" s="104"/>
      <c r="M309" s="104"/>
      <c r="N309" s="405"/>
      <c r="O309" s="405"/>
      <c r="P309" s="47"/>
      <c r="Q309" s="456"/>
      <c r="R309" s="47"/>
      <c r="S309" s="405"/>
      <c r="T309" s="405"/>
      <c r="U309" s="405"/>
      <c r="V309" s="36"/>
      <c r="W309" s="36"/>
      <c r="X309" s="36"/>
      <c r="Y309" s="36"/>
      <c r="Z309" s="104"/>
      <c r="AA309" s="104"/>
      <c r="AB309" s="405"/>
      <c r="AC309" s="405"/>
      <c r="AD309" s="47"/>
      <c r="AE309" s="456"/>
      <c r="AF309" s="47"/>
      <c r="AG309" s="405"/>
      <c r="AH309" s="405"/>
      <c r="AI309" s="405"/>
      <c r="AJ309" s="219">
        <f>SUM(F309:AI309)</f>
        <v>0</v>
      </c>
      <c r="AK309" s="220">
        <f>SUM(F310:AI310)</f>
        <v>0</v>
      </c>
      <c r="AL309" s="142"/>
    </row>
    <row r="310" spans="1:41">
      <c r="A310" s="221"/>
      <c r="B310" s="249"/>
      <c r="C310" s="250">
        <f>SUM(AJ309:AK310)</f>
        <v>0</v>
      </c>
      <c r="D310" s="457" t="s">
        <v>55</v>
      </c>
      <c r="E310" s="246"/>
      <c r="F310" s="246"/>
      <c r="G310" s="246"/>
      <c r="H310" s="44"/>
      <c r="I310" s="44"/>
      <c r="J310" s="44"/>
      <c r="K310" s="44"/>
      <c r="L310" s="52"/>
      <c r="M310" s="52"/>
      <c r="N310" s="246"/>
      <c r="O310" s="246"/>
      <c r="P310" s="52"/>
      <c r="Q310" s="458"/>
      <c r="R310" s="52"/>
      <c r="S310" s="246"/>
      <c r="T310" s="246"/>
      <c r="U310" s="246"/>
      <c r="V310" s="44"/>
      <c r="W310" s="44"/>
      <c r="X310" s="44"/>
      <c r="Y310" s="44"/>
      <c r="Z310" s="52"/>
      <c r="AA310" s="52"/>
      <c r="AB310" s="246"/>
      <c r="AC310" s="246"/>
      <c r="AD310" s="52"/>
      <c r="AE310" s="458"/>
      <c r="AF310" s="52"/>
      <c r="AG310" s="246"/>
      <c r="AH310" s="246"/>
      <c r="AI310" s="246"/>
      <c r="AJ310" s="229"/>
      <c r="AK310" s="213"/>
      <c r="AL310" s="142"/>
    </row>
    <row r="311" spans="1:41" ht="12.75" customHeight="1">
      <c r="A311" s="142"/>
      <c r="B311" s="206"/>
      <c r="C311" s="11" t="s">
        <v>129</v>
      </c>
      <c r="D311" s="453" t="s">
        <v>7</v>
      </c>
      <c r="E311" s="402"/>
      <c r="F311" s="421"/>
      <c r="G311" s="421"/>
      <c r="H311" s="55"/>
      <c r="I311" s="31"/>
      <c r="J311" s="31"/>
      <c r="K311" s="31"/>
      <c r="L311" s="243"/>
      <c r="M311" s="243"/>
      <c r="N311" s="31"/>
      <c r="O311" s="421"/>
      <c r="P311" s="243"/>
      <c r="Q311" s="459"/>
      <c r="R311" s="241"/>
      <c r="S311" s="421"/>
      <c r="T311" s="421"/>
      <c r="U311" s="421"/>
      <c r="V311" s="31"/>
      <c r="W311" s="31"/>
      <c r="X311" s="31"/>
      <c r="Y311" s="31"/>
      <c r="Z311" s="243"/>
      <c r="AA311" s="243"/>
      <c r="AB311" s="31"/>
      <c r="AC311" s="421"/>
      <c r="AD311" s="243"/>
      <c r="AE311" s="459"/>
      <c r="AF311" s="241"/>
      <c r="AG311" s="402"/>
      <c r="AH311" s="421"/>
      <c r="AI311" s="31"/>
      <c r="AJ311" s="82"/>
      <c r="AK311" s="28"/>
      <c r="AL311" s="142"/>
    </row>
    <row r="312" spans="1:41">
      <c r="A312" s="142"/>
      <c r="B312" s="214"/>
      <c r="C312" s="11"/>
      <c r="D312" s="455" t="s">
        <v>54</v>
      </c>
      <c r="E312" s="405"/>
      <c r="F312" s="405"/>
      <c r="G312" s="405"/>
      <c r="H312" s="36"/>
      <c r="I312" s="36"/>
      <c r="J312" s="36"/>
      <c r="K312" s="36"/>
      <c r="L312" s="104"/>
      <c r="M312" s="104"/>
      <c r="N312" s="405"/>
      <c r="O312" s="405"/>
      <c r="P312" s="47"/>
      <c r="Q312" s="456"/>
      <c r="R312" s="47"/>
      <c r="S312" s="405"/>
      <c r="T312" s="405"/>
      <c r="U312" s="405"/>
      <c r="V312" s="36"/>
      <c r="W312" s="36"/>
      <c r="X312" s="36"/>
      <c r="Y312" s="36"/>
      <c r="Z312" s="104"/>
      <c r="AA312" s="104"/>
      <c r="AB312" s="405"/>
      <c r="AC312" s="405"/>
      <c r="AD312" s="47"/>
      <c r="AE312" s="456"/>
      <c r="AF312" s="47"/>
      <c r="AG312" s="405"/>
      <c r="AH312" s="405"/>
      <c r="AI312" s="405"/>
      <c r="AJ312" s="219">
        <f>SUM(F312:AI312)</f>
        <v>0</v>
      </c>
      <c r="AK312" s="220">
        <f>SUM(F313:AI313)</f>
        <v>0</v>
      </c>
      <c r="AL312" s="142"/>
    </row>
    <row r="313" spans="1:41">
      <c r="A313" s="221"/>
      <c r="B313" s="249"/>
      <c r="C313" s="250">
        <f>SUM(AJ312:AK313)</f>
        <v>0</v>
      </c>
      <c r="D313" s="457" t="s">
        <v>55</v>
      </c>
      <c r="E313" s="246"/>
      <c r="F313" s="246"/>
      <c r="G313" s="246"/>
      <c r="H313" s="44"/>
      <c r="I313" s="44"/>
      <c r="J313" s="44"/>
      <c r="K313" s="44"/>
      <c r="L313" s="325"/>
      <c r="M313" s="325"/>
      <c r="N313" s="246"/>
      <c r="O313" s="416"/>
      <c r="P313" s="325"/>
      <c r="Q313" s="460"/>
      <c r="R313" s="323"/>
      <c r="S313" s="416"/>
      <c r="T313" s="416"/>
      <c r="U313" s="416"/>
      <c r="V313" s="43"/>
      <c r="W313" s="43"/>
      <c r="X313" s="43"/>
      <c r="Y313" s="43"/>
      <c r="Z313" s="325"/>
      <c r="AA313" s="325"/>
      <c r="AB313" s="416"/>
      <c r="AC313" s="416"/>
      <c r="AD313" s="325"/>
      <c r="AE313" s="460"/>
      <c r="AF313" s="323"/>
      <c r="AG313" s="416"/>
      <c r="AH313" s="246"/>
      <c r="AI313" s="246"/>
      <c r="AJ313" s="247"/>
      <c r="AK313" s="248"/>
      <c r="AL313" s="142"/>
    </row>
    <row r="314" spans="1:41" ht="12.75" customHeight="1">
      <c r="A314" s="142"/>
      <c r="B314" s="206"/>
      <c r="C314" s="11" t="s">
        <v>133</v>
      </c>
      <c r="D314" s="453" t="s">
        <v>7</v>
      </c>
      <c r="E314" s="398"/>
      <c r="F314" s="421"/>
      <c r="G314" s="421"/>
      <c r="H314" s="55"/>
      <c r="I314" s="31"/>
      <c r="J314" s="31"/>
      <c r="K314" s="31"/>
      <c r="L314" s="243"/>
      <c r="M314" s="243"/>
      <c r="N314" s="398"/>
      <c r="O314" s="398"/>
      <c r="P314" s="243"/>
      <c r="Q314" s="31"/>
      <c r="R314" s="31"/>
      <c r="S314" s="398"/>
      <c r="T314" s="421"/>
      <c r="U314" s="421"/>
      <c r="V314" s="31"/>
      <c r="W314" s="31"/>
      <c r="X314" s="31"/>
      <c r="Y314" s="31"/>
      <c r="Z314" s="243"/>
      <c r="AA314" s="243"/>
      <c r="AB314" s="398"/>
      <c r="AC314" s="398"/>
      <c r="AD314" s="243"/>
      <c r="AE314" s="31"/>
      <c r="AF314" s="31"/>
      <c r="AG314" s="398"/>
      <c r="AH314" s="421"/>
      <c r="AI314" s="398"/>
      <c r="AJ314" s="82"/>
      <c r="AK314" s="28"/>
      <c r="AL314" s="142"/>
    </row>
    <row r="315" spans="1:41">
      <c r="A315" s="142"/>
      <c r="B315" s="214"/>
      <c r="C315" s="11"/>
      <c r="D315" s="455" t="s">
        <v>54</v>
      </c>
      <c r="E315" s="405"/>
      <c r="F315" s="405"/>
      <c r="G315" s="405"/>
      <c r="H315" s="405"/>
      <c r="I315" s="405"/>
      <c r="J315" s="405"/>
      <c r="K315" s="405"/>
      <c r="L315" s="405"/>
      <c r="M315" s="405"/>
      <c r="N315" s="405"/>
      <c r="O315" s="104"/>
      <c r="P315" s="104"/>
      <c r="Q315" s="104"/>
      <c r="R315" s="405"/>
      <c r="S315" s="405"/>
      <c r="T315" s="405"/>
      <c r="U315" s="405"/>
      <c r="V315" s="405"/>
      <c r="W315" s="405"/>
      <c r="X315" s="405"/>
      <c r="Y315" s="405"/>
      <c r="Z315" s="405"/>
      <c r="AA315" s="405"/>
      <c r="AB315" s="405"/>
      <c r="AC315" s="104"/>
      <c r="AD315" s="104"/>
      <c r="AE315" s="104"/>
      <c r="AF315" s="405"/>
      <c r="AG315" s="405"/>
      <c r="AH315" s="405"/>
      <c r="AI315" s="405"/>
      <c r="AJ315" s="219">
        <f>SUM(F315:AI315)</f>
        <v>0</v>
      </c>
      <c r="AK315" s="220">
        <f>SUM(F316:AI316)</f>
        <v>0</v>
      </c>
      <c r="AL315" s="142"/>
    </row>
    <row r="316" spans="1:41">
      <c r="A316" s="221"/>
      <c r="B316" s="249"/>
      <c r="C316" s="250">
        <f>SUM(AJ315:AK316)</f>
        <v>0</v>
      </c>
      <c r="D316" s="457" t="s">
        <v>55</v>
      </c>
      <c r="E316" s="246"/>
      <c r="F316" s="246"/>
      <c r="G316" s="246"/>
      <c r="H316" s="246"/>
      <c r="I316" s="246"/>
      <c r="J316" s="246"/>
      <c r="K316" s="246"/>
      <c r="L316" s="246"/>
      <c r="M316" s="246"/>
      <c r="N316" s="246"/>
      <c r="O316" s="52"/>
      <c r="P316" s="52"/>
      <c r="Q316" s="52"/>
      <c r="R316" s="246"/>
      <c r="S316" s="246"/>
      <c r="T316" s="246"/>
      <c r="U316" s="246"/>
      <c r="V316" s="246"/>
      <c r="W316" s="246"/>
      <c r="X316" s="246"/>
      <c r="Y316" s="246"/>
      <c r="Z316" s="246"/>
      <c r="AA316" s="246"/>
      <c r="AB316" s="246"/>
      <c r="AC316" s="52"/>
      <c r="AD316" s="52"/>
      <c r="AE316" s="52"/>
      <c r="AF316" s="246"/>
      <c r="AG316" s="246"/>
      <c r="AH316" s="246"/>
      <c r="AI316" s="246"/>
      <c r="AJ316" s="247"/>
      <c r="AK316" s="248"/>
      <c r="AL316" s="142"/>
    </row>
    <row r="317" spans="1:41">
      <c r="A317" s="142"/>
      <c r="B317" s="206"/>
      <c r="C317" s="12" t="s">
        <v>11</v>
      </c>
      <c r="D317" s="453" t="s">
        <v>7</v>
      </c>
      <c r="E317" s="421"/>
      <c r="F317" s="421"/>
      <c r="G317" s="421"/>
      <c r="H317" s="402"/>
      <c r="I317" s="421"/>
      <c r="J317" s="402"/>
      <c r="K317" s="421"/>
      <c r="L317" s="421"/>
      <c r="M317" s="402"/>
      <c r="N317" s="421"/>
      <c r="O317" s="241"/>
      <c r="P317" s="232"/>
      <c r="Q317" s="421"/>
      <c r="R317" s="402"/>
      <c r="S317" s="421"/>
      <c r="T317" s="421"/>
      <c r="U317" s="402"/>
      <c r="V317" s="421"/>
      <c r="W317" s="421"/>
      <c r="X317" s="402"/>
      <c r="Y317" s="421"/>
      <c r="Z317" s="421"/>
      <c r="AA317" s="402"/>
      <c r="AB317" s="421"/>
      <c r="AC317" s="241"/>
      <c r="AD317" s="232"/>
      <c r="AE317" s="421"/>
      <c r="AF317" s="402"/>
      <c r="AG317" s="421"/>
      <c r="AH317" s="421"/>
      <c r="AI317" s="421"/>
      <c r="AJ317" s="82"/>
      <c r="AK317" s="28"/>
      <c r="AL317" s="142"/>
    </row>
    <row r="318" spans="1:41">
      <c r="A318" s="142"/>
      <c r="B318" s="214"/>
      <c r="C318" s="12"/>
      <c r="D318" s="455" t="s">
        <v>54</v>
      </c>
      <c r="E318" s="104"/>
      <c r="F318" s="104"/>
      <c r="G318" s="104"/>
      <c r="H318" s="104"/>
      <c r="I318" s="405"/>
      <c r="J318" s="405"/>
      <c r="K318" s="104"/>
      <c r="L318" s="104"/>
      <c r="M318" s="104"/>
      <c r="N318" s="104"/>
      <c r="O318" s="104"/>
      <c r="P318" s="104"/>
      <c r="Q318" s="405"/>
      <c r="R318" s="405"/>
      <c r="S318" s="104"/>
      <c r="T318" s="104"/>
      <c r="U318" s="405"/>
      <c r="V318" s="104"/>
      <c r="W318" s="104"/>
      <c r="X318" s="405"/>
      <c r="Y318" s="104"/>
      <c r="Z318" s="104"/>
      <c r="AA318" s="104"/>
      <c r="AB318" s="104"/>
      <c r="AC318" s="104"/>
      <c r="AD318" s="104"/>
      <c r="AE318" s="405"/>
      <c r="AF318" s="405"/>
      <c r="AG318" s="104"/>
      <c r="AH318" s="104"/>
      <c r="AI318" s="104"/>
      <c r="AJ318" s="219">
        <f>SUM(F318:AI318)</f>
        <v>0</v>
      </c>
      <c r="AK318" s="220">
        <f>SUM(F319:AI319)</f>
        <v>0</v>
      </c>
      <c r="AL318" s="142"/>
    </row>
    <row r="319" spans="1:41">
      <c r="A319" s="221"/>
      <c r="B319" s="249"/>
      <c r="C319" s="250">
        <f>SUM(AJ318:AK319)</f>
        <v>0</v>
      </c>
      <c r="D319" s="457" t="s">
        <v>55</v>
      </c>
      <c r="E319" s="52"/>
      <c r="F319" s="52"/>
      <c r="G319" s="52"/>
      <c r="H319" s="52"/>
      <c r="I319" s="246"/>
      <c r="J319" s="246"/>
      <c r="K319" s="52"/>
      <c r="L319" s="52"/>
      <c r="M319" s="52"/>
      <c r="N319" s="52"/>
      <c r="O319" s="52"/>
      <c r="P319" s="52"/>
      <c r="Q319" s="246"/>
      <c r="R319" s="246"/>
      <c r="S319" s="52"/>
      <c r="T319" s="52"/>
      <c r="U319" s="246"/>
      <c r="V319" s="52"/>
      <c r="W319" s="52"/>
      <c r="X319" s="246"/>
      <c r="Y319" s="52"/>
      <c r="Z319" s="52"/>
      <c r="AA319" s="52"/>
      <c r="AB319" s="52"/>
      <c r="AC319" s="52"/>
      <c r="AD319" s="52"/>
      <c r="AE319" s="246"/>
      <c r="AF319" s="246"/>
      <c r="AG319" s="52"/>
      <c r="AH319" s="52"/>
      <c r="AI319" s="52"/>
      <c r="AJ319" s="247"/>
      <c r="AK319" s="248"/>
      <c r="AL319" s="142"/>
    </row>
    <row r="320" spans="1:41">
      <c r="A320" s="221"/>
      <c r="B320" s="251"/>
      <c r="C320" s="447" t="s">
        <v>134</v>
      </c>
      <c r="D320" s="461"/>
      <c r="E320" s="257"/>
      <c r="F320" s="257"/>
      <c r="G320" s="257"/>
      <c r="H320" s="257"/>
      <c r="I320" s="257"/>
      <c r="J320" s="257"/>
      <c r="K320" s="462" t="s">
        <v>135</v>
      </c>
      <c r="L320" s="462" t="s">
        <v>135</v>
      </c>
      <c r="M320" s="462" t="s">
        <v>135</v>
      </c>
      <c r="N320" s="462" t="s">
        <v>135</v>
      </c>
      <c r="O320" s="462" t="s">
        <v>135</v>
      </c>
      <c r="P320" s="257"/>
      <c r="Q320" s="257"/>
      <c r="R320" s="257"/>
      <c r="S320" s="257"/>
      <c r="T320" s="257"/>
      <c r="U320" s="257"/>
      <c r="V320" s="257"/>
      <c r="W320" s="257"/>
      <c r="X320" s="257"/>
      <c r="Y320" s="463"/>
      <c r="Z320" s="335"/>
      <c r="AA320" s="257"/>
      <c r="AB320" s="257"/>
      <c r="AC320" s="257"/>
      <c r="AD320" s="257"/>
      <c r="AE320" s="257"/>
      <c r="AF320" s="257"/>
      <c r="AG320" s="257"/>
      <c r="AH320" s="257"/>
      <c r="AI320" s="257"/>
      <c r="AJ320" s="248"/>
      <c r="AK320" s="248"/>
      <c r="AL320" s="142"/>
    </row>
    <row r="321" spans="1:38">
      <c r="A321" s="259" t="s">
        <v>4</v>
      </c>
      <c r="B321" s="260" t="s">
        <v>5</v>
      </c>
      <c r="C321" s="261" t="s">
        <v>27</v>
      </c>
      <c r="D321" s="110"/>
      <c r="E321" s="110"/>
      <c r="F321" s="110"/>
      <c r="G321" s="110"/>
      <c r="H321" s="110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  <c r="AA321" s="110"/>
      <c r="AB321" s="110"/>
      <c r="AC321" s="110"/>
      <c r="AD321" s="110"/>
      <c r="AE321" s="110"/>
      <c r="AF321" s="110"/>
      <c r="AG321" s="110"/>
      <c r="AH321" s="110"/>
      <c r="AI321" s="110"/>
      <c r="AJ321" s="28"/>
      <c r="AK321" s="28"/>
      <c r="AL321" s="142"/>
    </row>
    <row r="322" spans="1:38">
      <c r="A322" s="262">
        <v>5</v>
      </c>
      <c r="B322" s="263"/>
      <c r="C322" s="264" t="s">
        <v>60</v>
      </c>
      <c r="D322" s="262" t="s">
        <v>29</v>
      </c>
      <c r="E322" s="464">
        <f t="shared" ref="E322:AI322" si="47">COUNTIF(E$302:E$319,$D$322)</f>
        <v>0</v>
      </c>
      <c r="F322" s="464">
        <f t="shared" si="47"/>
        <v>0</v>
      </c>
      <c r="G322" s="464">
        <f t="shared" si="47"/>
        <v>0</v>
      </c>
      <c r="H322" s="464">
        <f t="shared" si="47"/>
        <v>0</v>
      </c>
      <c r="I322" s="464">
        <f t="shared" si="47"/>
        <v>0</v>
      </c>
      <c r="J322" s="464">
        <f t="shared" si="47"/>
        <v>0</v>
      </c>
      <c r="K322" s="464">
        <f t="shared" si="47"/>
        <v>0</v>
      </c>
      <c r="L322" s="464">
        <f t="shared" si="47"/>
        <v>0</v>
      </c>
      <c r="M322" s="464">
        <f t="shared" si="47"/>
        <v>0</v>
      </c>
      <c r="N322" s="464">
        <f t="shared" si="47"/>
        <v>0</v>
      </c>
      <c r="O322" s="464">
        <f t="shared" si="47"/>
        <v>0</v>
      </c>
      <c r="P322" s="464">
        <f t="shared" si="47"/>
        <v>0</v>
      </c>
      <c r="Q322" s="464">
        <f t="shared" si="47"/>
        <v>0</v>
      </c>
      <c r="R322" s="464">
        <f t="shared" si="47"/>
        <v>0</v>
      </c>
      <c r="S322" s="464">
        <f t="shared" si="47"/>
        <v>0</v>
      </c>
      <c r="T322" s="464">
        <f t="shared" si="47"/>
        <v>0</v>
      </c>
      <c r="U322" s="464">
        <f t="shared" si="47"/>
        <v>0</v>
      </c>
      <c r="V322" s="464">
        <f t="shared" si="47"/>
        <v>0</v>
      </c>
      <c r="W322" s="464">
        <f t="shared" si="47"/>
        <v>0</v>
      </c>
      <c r="X322" s="464">
        <f t="shared" si="47"/>
        <v>0</v>
      </c>
      <c r="Y322" s="464">
        <f t="shared" si="47"/>
        <v>0</v>
      </c>
      <c r="Z322" s="464">
        <f t="shared" si="47"/>
        <v>0</v>
      </c>
      <c r="AA322" s="464">
        <f t="shared" si="47"/>
        <v>0</v>
      </c>
      <c r="AB322" s="464">
        <f t="shared" si="47"/>
        <v>0</v>
      </c>
      <c r="AC322" s="464">
        <f t="shared" si="47"/>
        <v>0</v>
      </c>
      <c r="AD322" s="464">
        <f t="shared" si="47"/>
        <v>0</v>
      </c>
      <c r="AE322" s="464">
        <f t="shared" si="47"/>
        <v>0</v>
      </c>
      <c r="AF322" s="464">
        <f t="shared" si="47"/>
        <v>0</v>
      </c>
      <c r="AG322" s="464">
        <f t="shared" si="47"/>
        <v>0</v>
      </c>
      <c r="AH322" s="464">
        <f t="shared" si="47"/>
        <v>0</v>
      </c>
      <c r="AI322" s="464">
        <f t="shared" si="47"/>
        <v>0</v>
      </c>
      <c r="AJ322" s="266"/>
      <c r="AK322" s="266"/>
      <c r="AL322" s="142"/>
    </row>
    <row r="323" spans="1:38">
      <c r="A323" s="262">
        <v>3</v>
      </c>
      <c r="B323" s="263"/>
      <c r="C323" s="264" t="s">
        <v>136</v>
      </c>
      <c r="D323" s="262" t="s">
        <v>137</v>
      </c>
      <c r="E323" s="464">
        <f t="shared" ref="E323:AI323" si="48">COUNTIF(E$302:E$319,$D$323)</f>
        <v>0</v>
      </c>
      <c r="F323" s="464">
        <f t="shared" si="48"/>
        <v>0</v>
      </c>
      <c r="G323" s="464">
        <f t="shared" si="48"/>
        <v>0</v>
      </c>
      <c r="H323" s="464">
        <f t="shared" si="48"/>
        <v>0</v>
      </c>
      <c r="I323" s="464">
        <f t="shared" si="48"/>
        <v>0</v>
      </c>
      <c r="J323" s="464">
        <f t="shared" si="48"/>
        <v>0</v>
      </c>
      <c r="K323" s="464">
        <f t="shared" si="48"/>
        <v>0</v>
      </c>
      <c r="L323" s="464">
        <f t="shared" si="48"/>
        <v>0</v>
      </c>
      <c r="M323" s="464">
        <f t="shared" si="48"/>
        <v>0</v>
      </c>
      <c r="N323" s="464">
        <f t="shared" si="48"/>
        <v>0</v>
      </c>
      <c r="O323" s="464">
        <f t="shared" si="48"/>
        <v>0</v>
      </c>
      <c r="P323" s="464">
        <f t="shared" si="48"/>
        <v>0</v>
      </c>
      <c r="Q323" s="464">
        <f t="shared" si="48"/>
        <v>0</v>
      </c>
      <c r="R323" s="464">
        <f t="shared" si="48"/>
        <v>0</v>
      </c>
      <c r="S323" s="464">
        <f t="shared" si="48"/>
        <v>0</v>
      </c>
      <c r="T323" s="464">
        <f t="shared" si="48"/>
        <v>0</v>
      </c>
      <c r="U323" s="464">
        <f t="shared" si="48"/>
        <v>0</v>
      </c>
      <c r="V323" s="464">
        <f t="shared" si="48"/>
        <v>0</v>
      </c>
      <c r="W323" s="464">
        <f t="shared" si="48"/>
        <v>0</v>
      </c>
      <c r="X323" s="464">
        <f t="shared" si="48"/>
        <v>0</v>
      </c>
      <c r="Y323" s="464">
        <f t="shared" si="48"/>
        <v>0</v>
      </c>
      <c r="Z323" s="464">
        <f t="shared" si="48"/>
        <v>0</v>
      </c>
      <c r="AA323" s="464">
        <f t="shared" si="48"/>
        <v>0</v>
      </c>
      <c r="AB323" s="464">
        <f t="shared" si="48"/>
        <v>0</v>
      </c>
      <c r="AC323" s="464">
        <f t="shared" si="48"/>
        <v>0</v>
      </c>
      <c r="AD323" s="464">
        <f t="shared" si="48"/>
        <v>0</v>
      </c>
      <c r="AE323" s="464">
        <f t="shared" si="48"/>
        <v>0</v>
      </c>
      <c r="AF323" s="464">
        <f t="shared" si="48"/>
        <v>0</v>
      </c>
      <c r="AG323" s="464">
        <f t="shared" si="48"/>
        <v>0</v>
      </c>
      <c r="AH323" s="464">
        <f t="shared" si="48"/>
        <v>0</v>
      </c>
      <c r="AI323" s="464">
        <f t="shared" si="48"/>
        <v>0</v>
      </c>
      <c r="AJ323" s="266"/>
      <c r="AK323" s="266"/>
      <c r="AL323" s="142"/>
    </row>
    <row r="324" spans="1:38">
      <c r="A324" s="262">
        <v>4</v>
      </c>
      <c r="B324" s="262">
        <v>3</v>
      </c>
      <c r="C324" s="264" t="s">
        <v>63</v>
      </c>
      <c r="D324" s="262" t="s">
        <v>138</v>
      </c>
      <c r="E324" s="464">
        <f t="shared" ref="E324:AI324" si="49">COUNTIF(E$302:E$319,$D$324)</f>
        <v>0</v>
      </c>
      <c r="F324" s="464">
        <f t="shared" si="49"/>
        <v>0</v>
      </c>
      <c r="G324" s="464">
        <f t="shared" si="49"/>
        <v>0</v>
      </c>
      <c r="H324" s="464">
        <f t="shared" si="49"/>
        <v>0</v>
      </c>
      <c r="I324" s="464">
        <f t="shared" si="49"/>
        <v>0</v>
      </c>
      <c r="J324" s="464">
        <f t="shared" si="49"/>
        <v>0</v>
      </c>
      <c r="K324" s="464">
        <f t="shared" si="49"/>
        <v>0</v>
      </c>
      <c r="L324" s="464">
        <f t="shared" si="49"/>
        <v>0</v>
      </c>
      <c r="M324" s="464">
        <f t="shared" si="49"/>
        <v>0</v>
      </c>
      <c r="N324" s="464">
        <f t="shared" si="49"/>
        <v>0</v>
      </c>
      <c r="O324" s="464">
        <f t="shared" si="49"/>
        <v>0</v>
      </c>
      <c r="P324" s="464">
        <f t="shared" si="49"/>
        <v>0</v>
      </c>
      <c r="Q324" s="464">
        <f t="shared" si="49"/>
        <v>0</v>
      </c>
      <c r="R324" s="464">
        <f t="shared" si="49"/>
        <v>0</v>
      </c>
      <c r="S324" s="464">
        <f t="shared" si="49"/>
        <v>0</v>
      </c>
      <c r="T324" s="464">
        <f t="shared" si="49"/>
        <v>0</v>
      </c>
      <c r="U324" s="464">
        <f t="shared" si="49"/>
        <v>0</v>
      </c>
      <c r="V324" s="464">
        <f t="shared" si="49"/>
        <v>0</v>
      </c>
      <c r="W324" s="464">
        <f t="shared" si="49"/>
        <v>0</v>
      </c>
      <c r="X324" s="464">
        <f t="shared" si="49"/>
        <v>0</v>
      </c>
      <c r="Y324" s="464">
        <f t="shared" si="49"/>
        <v>0</v>
      </c>
      <c r="Z324" s="464">
        <f t="shared" si="49"/>
        <v>0</v>
      </c>
      <c r="AA324" s="464">
        <f t="shared" si="49"/>
        <v>0</v>
      </c>
      <c r="AB324" s="464">
        <f t="shared" si="49"/>
        <v>0</v>
      </c>
      <c r="AC324" s="464">
        <f t="shared" si="49"/>
        <v>0</v>
      </c>
      <c r="AD324" s="464">
        <f t="shared" si="49"/>
        <v>0</v>
      </c>
      <c r="AE324" s="464">
        <f t="shared" si="49"/>
        <v>0</v>
      </c>
      <c r="AF324" s="464">
        <f t="shared" si="49"/>
        <v>0</v>
      </c>
      <c r="AG324" s="464">
        <f t="shared" si="49"/>
        <v>0</v>
      </c>
      <c r="AH324" s="464">
        <f t="shared" si="49"/>
        <v>0</v>
      </c>
      <c r="AI324" s="464">
        <f t="shared" si="49"/>
        <v>0</v>
      </c>
      <c r="AJ324" s="266"/>
      <c r="AK324" s="266"/>
      <c r="AL324" s="142"/>
    </row>
    <row r="325" spans="1:38">
      <c r="A325" s="262">
        <v>4</v>
      </c>
      <c r="B325" s="262">
        <v>4</v>
      </c>
      <c r="C325" s="264" t="s">
        <v>139</v>
      </c>
      <c r="D325" s="264" t="s">
        <v>140</v>
      </c>
      <c r="E325" s="464">
        <f t="shared" ref="E325:AI325" si="50">COUNTIF(E$302:E$319,$D$325)</f>
        <v>0</v>
      </c>
      <c r="F325" s="464">
        <f t="shared" si="50"/>
        <v>0</v>
      </c>
      <c r="G325" s="464">
        <f t="shared" si="50"/>
        <v>0</v>
      </c>
      <c r="H325" s="464">
        <f t="shared" si="50"/>
        <v>0</v>
      </c>
      <c r="I325" s="464">
        <f t="shared" si="50"/>
        <v>0</v>
      </c>
      <c r="J325" s="464">
        <f t="shared" si="50"/>
        <v>0</v>
      </c>
      <c r="K325" s="464">
        <f t="shared" si="50"/>
        <v>0</v>
      </c>
      <c r="L325" s="464">
        <f t="shared" si="50"/>
        <v>0</v>
      </c>
      <c r="M325" s="464">
        <f t="shared" si="50"/>
        <v>0</v>
      </c>
      <c r="N325" s="464">
        <f t="shared" si="50"/>
        <v>0</v>
      </c>
      <c r="O325" s="464">
        <f t="shared" si="50"/>
        <v>0</v>
      </c>
      <c r="P325" s="464">
        <f t="shared" si="50"/>
        <v>0</v>
      </c>
      <c r="Q325" s="464">
        <f t="shared" si="50"/>
        <v>0</v>
      </c>
      <c r="R325" s="464">
        <f t="shared" si="50"/>
        <v>0</v>
      </c>
      <c r="S325" s="464">
        <f t="shared" si="50"/>
        <v>0</v>
      </c>
      <c r="T325" s="464">
        <f t="shared" si="50"/>
        <v>0</v>
      </c>
      <c r="U325" s="464">
        <f t="shared" si="50"/>
        <v>0</v>
      </c>
      <c r="V325" s="464">
        <f t="shared" si="50"/>
        <v>0</v>
      </c>
      <c r="W325" s="464">
        <f t="shared" si="50"/>
        <v>0</v>
      </c>
      <c r="X325" s="464">
        <f t="shared" si="50"/>
        <v>0</v>
      </c>
      <c r="Y325" s="464">
        <f t="shared" si="50"/>
        <v>0</v>
      </c>
      <c r="Z325" s="464">
        <f t="shared" si="50"/>
        <v>0</v>
      </c>
      <c r="AA325" s="464">
        <f t="shared" si="50"/>
        <v>0</v>
      </c>
      <c r="AB325" s="464">
        <f t="shared" si="50"/>
        <v>0</v>
      </c>
      <c r="AC325" s="464">
        <f t="shared" si="50"/>
        <v>0</v>
      </c>
      <c r="AD325" s="464">
        <f t="shared" si="50"/>
        <v>0</v>
      </c>
      <c r="AE325" s="464">
        <f t="shared" si="50"/>
        <v>0</v>
      </c>
      <c r="AF325" s="464">
        <f t="shared" si="50"/>
        <v>0</v>
      </c>
      <c r="AG325" s="464">
        <f t="shared" si="50"/>
        <v>0</v>
      </c>
      <c r="AH325" s="464">
        <f t="shared" si="50"/>
        <v>0</v>
      </c>
      <c r="AI325" s="464">
        <f t="shared" si="50"/>
        <v>0</v>
      </c>
      <c r="AJ325" s="266"/>
      <c r="AK325" s="266"/>
      <c r="AL325" s="142"/>
    </row>
    <row r="326" spans="1:38">
      <c r="A326" s="262">
        <v>7</v>
      </c>
      <c r="B326" s="263">
        <v>3</v>
      </c>
      <c r="C326" s="264" t="s">
        <v>141</v>
      </c>
      <c r="D326" s="262" t="s">
        <v>142</v>
      </c>
      <c r="E326" s="464">
        <f t="shared" ref="E326:AI326" si="51">COUNTIF(E$302:E$319,$D$326)</f>
        <v>0</v>
      </c>
      <c r="F326" s="464">
        <f t="shared" si="51"/>
        <v>0</v>
      </c>
      <c r="G326" s="464">
        <f t="shared" si="51"/>
        <v>0</v>
      </c>
      <c r="H326" s="464">
        <f t="shared" si="51"/>
        <v>0</v>
      </c>
      <c r="I326" s="464">
        <f t="shared" si="51"/>
        <v>0</v>
      </c>
      <c r="J326" s="464">
        <f t="shared" si="51"/>
        <v>0</v>
      </c>
      <c r="K326" s="464">
        <f t="shared" si="51"/>
        <v>0</v>
      </c>
      <c r="L326" s="464">
        <f t="shared" si="51"/>
        <v>0</v>
      </c>
      <c r="M326" s="464">
        <f t="shared" si="51"/>
        <v>0</v>
      </c>
      <c r="N326" s="464">
        <f t="shared" si="51"/>
        <v>0</v>
      </c>
      <c r="O326" s="464">
        <f t="shared" si="51"/>
        <v>0</v>
      </c>
      <c r="P326" s="464">
        <f t="shared" si="51"/>
        <v>0</v>
      </c>
      <c r="Q326" s="464">
        <f t="shared" si="51"/>
        <v>0</v>
      </c>
      <c r="R326" s="464">
        <f t="shared" si="51"/>
        <v>0</v>
      </c>
      <c r="S326" s="464">
        <f t="shared" si="51"/>
        <v>0</v>
      </c>
      <c r="T326" s="464">
        <f t="shared" si="51"/>
        <v>0</v>
      </c>
      <c r="U326" s="464">
        <f t="shared" si="51"/>
        <v>0</v>
      </c>
      <c r="V326" s="464">
        <f t="shared" si="51"/>
        <v>0</v>
      </c>
      <c r="W326" s="464">
        <f t="shared" si="51"/>
        <v>0</v>
      </c>
      <c r="X326" s="464">
        <f t="shared" si="51"/>
        <v>0</v>
      </c>
      <c r="Y326" s="464">
        <f t="shared" si="51"/>
        <v>0</v>
      </c>
      <c r="Z326" s="464">
        <f t="shared" si="51"/>
        <v>0</v>
      </c>
      <c r="AA326" s="464">
        <f t="shared" si="51"/>
        <v>0</v>
      </c>
      <c r="AB326" s="464">
        <f t="shared" si="51"/>
        <v>0</v>
      </c>
      <c r="AC326" s="464">
        <f t="shared" si="51"/>
        <v>0</v>
      </c>
      <c r="AD326" s="464">
        <f t="shared" si="51"/>
        <v>0</v>
      </c>
      <c r="AE326" s="464">
        <f t="shared" si="51"/>
        <v>0</v>
      </c>
      <c r="AF326" s="464">
        <f t="shared" si="51"/>
        <v>0</v>
      </c>
      <c r="AG326" s="464">
        <f t="shared" si="51"/>
        <v>0</v>
      </c>
      <c r="AH326" s="464">
        <f t="shared" si="51"/>
        <v>0</v>
      </c>
      <c r="AI326" s="464">
        <f t="shared" si="51"/>
        <v>0</v>
      </c>
      <c r="AJ326" s="266"/>
      <c r="AK326" s="266"/>
      <c r="AL326" s="142"/>
    </row>
    <row r="327" spans="1:38">
      <c r="A327" s="267"/>
      <c r="B327" s="267"/>
      <c r="C327" s="268"/>
      <c r="D327" s="268"/>
      <c r="E327" s="269"/>
      <c r="F327" s="269"/>
      <c r="G327" s="269"/>
      <c r="H327" s="269"/>
      <c r="I327" s="269"/>
      <c r="J327" s="269"/>
      <c r="K327" s="269"/>
      <c r="L327" s="269"/>
      <c r="M327" s="269"/>
      <c r="N327" s="269"/>
      <c r="O327" s="269"/>
      <c r="P327" s="269"/>
      <c r="Q327" s="269"/>
      <c r="R327" s="269"/>
      <c r="S327" s="269"/>
      <c r="T327" s="269"/>
      <c r="U327" s="269"/>
      <c r="V327" s="269"/>
      <c r="W327" s="269"/>
      <c r="X327" s="269"/>
      <c r="Y327" s="269"/>
      <c r="Z327" s="269"/>
      <c r="AA327" s="269"/>
      <c r="AB327" s="269"/>
      <c r="AC327" s="269"/>
      <c r="AD327" s="269"/>
      <c r="AE327" s="269"/>
      <c r="AF327" s="269"/>
      <c r="AG327" s="269"/>
      <c r="AH327" s="269"/>
      <c r="AI327" s="269"/>
      <c r="AJ327" s="266"/>
      <c r="AK327" s="266"/>
      <c r="AL327" s="142"/>
    </row>
    <row r="328" spans="1:38">
      <c r="A328" s="142"/>
      <c r="B328" s="465"/>
      <c r="C328" s="142"/>
      <c r="D328" s="267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  <c r="AA328" s="142"/>
      <c r="AB328" s="142"/>
      <c r="AC328" s="142"/>
      <c r="AD328" s="142"/>
      <c r="AE328" s="142"/>
      <c r="AF328" s="142"/>
      <c r="AG328" s="142"/>
      <c r="AH328" s="142"/>
      <c r="AI328" s="142"/>
      <c r="AJ328" s="142"/>
      <c r="AK328" s="142"/>
      <c r="AL328" s="142"/>
    </row>
    <row r="329" spans="1:38">
      <c r="A329" s="139" t="s">
        <v>32</v>
      </c>
      <c r="B329" s="198"/>
      <c r="C329" s="270">
        <f>SUM(AJ302:AJ319)</f>
        <v>0</v>
      </c>
      <c r="D329" s="271"/>
      <c r="E329" s="272">
        <f t="shared" ref="E329:AI329" si="52">SUM(E302:E319)</f>
        <v>0</v>
      </c>
      <c r="F329" s="272">
        <f t="shared" si="52"/>
        <v>0</v>
      </c>
      <c r="G329" s="272">
        <f t="shared" si="52"/>
        <v>0</v>
      </c>
      <c r="H329" s="272">
        <f t="shared" si="52"/>
        <v>0</v>
      </c>
      <c r="I329" s="272">
        <f t="shared" si="52"/>
        <v>0</v>
      </c>
      <c r="J329" s="272">
        <f t="shared" si="52"/>
        <v>0</v>
      </c>
      <c r="K329" s="272">
        <f t="shared" si="52"/>
        <v>0</v>
      </c>
      <c r="L329" s="272">
        <f t="shared" si="52"/>
        <v>0</v>
      </c>
      <c r="M329" s="272">
        <f t="shared" si="52"/>
        <v>0</v>
      </c>
      <c r="N329" s="272">
        <f t="shared" si="52"/>
        <v>0</v>
      </c>
      <c r="O329" s="272">
        <f t="shared" si="52"/>
        <v>0</v>
      </c>
      <c r="P329" s="272">
        <f t="shared" si="52"/>
        <v>0</v>
      </c>
      <c r="Q329" s="272">
        <f t="shared" si="52"/>
        <v>0</v>
      </c>
      <c r="R329" s="272">
        <f t="shared" si="52"/>
        <v>0</v>
      </c>
      <c r="S329" s="272">
        <f t="shared" si="52"/>
        <v>0</v>
      </c>
      <c r="T329" s="272">
        <f t="shared" si="52"/>
        <v>0</v>
      </c>
      <c r="U329" s="272">
        <f t="shared" si="52"/>
        <v>0</v>
      </c>
      <c r="V329" s="272">
        <f t="shared" si="52"/>
        <v>0</v>
      </c>
      <c r="W329" s="272">
        <f t="shared" si="52"/>
        <v>0</v>
      </c>
      <c r="X329" s="272">
        <f t="shared" si="52"/>
        <v>0</v>
      </c>
      <c r="Y329" s="272">
        <f t="shared" si="52"/>
        <v>0</v>
      </c>
      <c r="Z329" s="272">
        <f t="shared" si="52"/>
        <v>0</v>
      </c>
      <c r="AA329" s="272">
        <f t="shared" si="52"/>
        <v>0</v>
      </c>
      <c r="AB329" s="272">
        <f t="shared" si="52"/>
        <v>0</v>
      </c>
      <c r="AC329" s="272">
        <f t="shared" si="52"/>
        <v>0</v>
      </c>
      <c r="AD329" s="272">
        <f t="shared" si="52"/>
        <v>0</v>
      </c>
      <c r="AE329" s="272">
        <f t="shared" si="52"/>
        <v>0</v>
      </c>
      <c r="AF329" s="272">
        <f t="shared" si="52"/>
        <v>0</v>
      </c>
      <c r="AG329" s="272">
        <f t="shared" si="52"/>
        <v>0</v>
      </c>
      <c r="AH329" s="272">
        <f t="shared" si="52"/>
        <v>0</v>
      </c>
      <c r="AI329" s="272">
        <f t="shared" si="52"/>
        <v>0</v>
      </c>
      <c r="AJ329" s="273">
        <f>SUM(F329:AI329)</f>
        <v>0</v>
      </c>
      <c r="AK329" s="466" t="s">
        <v>33</v>
      </c>
      <c r="AL329" s="142"/>
    </row>
    <row r="330" spans="1:38">
      <c r="A330" s="274" t="s">
        <v>34</v>
      </c>
      <c r="B330" s="275"/>
      <c r="C330" s="276">
        <f>SUM(AK302:AK319)</f>
        <v>0</v>
      </c>
      <c r="D330" s="271"/>
      <c r="E330" s="277" t="str">
        <f>IF(E329=15,1,"ERRORE")</f>
        <v>ERRORE</v>
      </c>
      <c r="F330" s="277" t="str">
        <f>IF(F329=12,1,"ERRORE")</f>
        <v>ERRORE</v>
      </c>
      <c r="G330" s="277" t="str">
        <f>IF(G329=13,1,"ERRORE")</f>
        <v>ERRORE</v>
      </c>
      <c r="H330" s="277" t="str">
        <f>IF(H329=13,1,"ERRORE")</f>
        <v>ERRORE</v>
      </c>
      <c r="I330" s="277" t="str">
        <f>IF(I329=10,1,"ERRORE")</f>
        <v>ERRORE</v>
      </c>
      <c r="J330" s="277" t="str">
        <f>IF(J329=15,1,"ERRORE")</f>
        <v>ERRORE</v>
      </c>
      <c r="K330" s="277" t="str">
        <f>IF(K329=15,1,"ERRORE")</f>
        <v>ERRORE</v>
      </c>
      <c r="L330" s="277" t="str">
        <f>IF(L329=15,1,"ERRORE")</f>
        <v>ERRORE</v>
      </c>
      <c r="M330" s="277" t="str">
        <f>IF(M329=12,1,"ERRORE")</f>
        <v>ERRORE</v>
      </c>
      <c r="N330" s="277" t="str">
        <f>IF(N329=13,1,"ERRORE")</f>
        <v>ERRORE</v>
      </c>
      <c r="O330" s="277" t="str">
        <f>IF(O329=13,1,"ERRORE")</f>
        <v>ERRORE</v>
      </c>
      <c r="P330" s="277" t="str">
        <f>IF(P329=10,1,"ERRORE")</f>
        <v>ERRORE</v>
      </c>
      <c r="Q330" s="277" t="str">
        <f>IF(Q329=15,1,"ERRORE")</f>
        <v>ERRORE</v>
      </c>
      <c r="R330" s="277" t="str">
        <f>IF(R329=15,1,"ERRORE")</f>
        <v>ERRORE</v>
      </c>
      <c r="S330" s="277" t="str">
        <f>IF(S329=15,1,"ERRORE")</f>
        <v>ERRORE</v>
      </c>
      <c r="T330" s="277" t="str">
        <f>IF(T329=12,1,"ERRORE")</f>
        <v>ERRORE</v>
      </c>
      <c r="U330" s="277" t="str">
        <f>IF(U329=13,1,"ERRORE")</f>
        <v>ERRORE</v>
      </c>
      <c r="V330" s="277" t="str">
        <f>IF(V329=13,1,"ERRORE")</f>
        <v>ERRORE</v>
      </c>
      <c r="W330" s="277" t="str">
        <f>IF(W329=10,1,"ERRORE")</f>
        <v>ERRORE</v>
      </c>
      <c r="X330" s="277" t="str">
        <f>IF(X329=15,1,"ERRORE")</f>
        <v>ERRORE</v>
      </c>
      <c r="Y330" s="277" t="str">
        <f>IF(Y329=15,1,"ERRORE")</f>
        <v>ERRORE</v>
      </c>
      <c r="Z330" s="277" t="str">
        <f>IF(Z329=15,1,"ERRORE")</f>
        <v>ERRORE</v>
      </c>
      <c r="AA330" s="277" t="str">
        <f>IF(AA329=12,1,"ERRORE")</f>
        <v>ERRORE</v>
      </c>
      <c r="AB330" s="277" t="str">
        <f>IF(AB329=13,1,"ERRORE")</f>
        <v>ERRORE</v>
      </c>
      <c r="AC330" s="277" t="str">
        <f>IF(AC329=13,1,"ERRORE")</f>
        <v>ERRORE</v>
      </c>
      <c r="AD330" s="277" t="str">
        <f>IF(AD329=10,1,"ERRORE")</f>
        <v>ERRORE</v>
      </c>
      <c r="AE330" s="277" t="str">
        <f>IF(AE329=15,1,"ERRORE")</f>
        <v>ERRORE</v>
      </c>
      <c r="AF330" s="277" t="str">
        <f>IF(AF329=15,1,"ERRORE")</f>
        <v>ERRORE</v>
      </c>
      <c r="AG330" s="277" t="str">
        <f>IF(AG329=15,1,"ERRORE")</f>
        <v>ERRORE</v>
      </c>
      <c r="AH330" s="277" t="str">
        <f>IF(AH329=15,1,"ERRORE")</f>
        <v>ERRORE</v>
      </c>
      <c r="AI330" s="277" t="str">
        <f>IF(AI329=12,1,"ERRORE")</f>
        <v>ERRORE</v>
      </c>
      <c r="AJ330" s="278">
        <f>SUM(AJ302:AK319)</f>
        <v>0</v>
      </c>
      <c r="AK330" s="466" t="s">
        <v>35</v>
      </c>
      <c r="AL330" s="142"/>
    </row>
    <row r="331" spans="1:38">
      <c r="A331" s="139" t="s">
        <v>36</v>
      </c>
      <c r="B331" s="198"/>
      <c r="C331" s="141">
        <f>SUM(C329:C330)</f>
        <v>0</v>
      </c>
      <c r="D331" s="142"/>
      <c r="E331" s="142"/>
      <c r="F331" s="142"/>
      <c r="G331" s="142"/>
      <c r="H331" s="142"/>
      <c r="I331" s="142"/>
      <c r="J331" s="142"/>
      <c r="K331" s="142"/>
      <c r="L331" s="142"/>
      <c r="M331" s="142"/>
      <c r="N331" s="142"/>
      <c r="O331" s="142"/>
      <c r="P331" s="142"/>
      <c r="Q331" s="142"/>
      <c r="R331" s="142"/>
      <c r="S331" s="142"/>
      <c r="T331" s="142"/>
      <c r="U331" s="142"/>
      <c r="V331" s="142"/>
      <c r="W331" s="142"/>
      <c r="X331" s="142"/>
      <c r="Y331" s="142"/>
      <c r="Z331" s="142"/>
      <c r="AA331" s="142"/>
      <c r="AB331" s="142"/>
      <c r="AC331" s="142"/>
      <c r="AD331" s="142"/>
      <c r="AE331" s="142"/>
      <c r="AF331" s="142"/>
      <c r="AG331" s="142"/>
      <c r="AH331" s="142"/>
      <c r="AI331" s="142"/>
      <c r="AJ331" s="142"/>
      <c r="AK331" s="142"/>
      <c r="AL331" s="142"/>
    </row>
    <row r="334" spans="1:38">
      <c r="B334" s="467"/>
      <c r="C334" s="467"/>
      <c r="D334" s="467"/>
      <c r="E334" s="467"/>
      <c r="F334" s="467"/>
      <c r="G334" s="467"/>
      <c r="H334" s="467"/>
      <c r="I334" s="467"/>
      <c r="J334" s="467"/>
      <c r="K334" s="467"/>
      <c r="L334" s="467"/>
      <c r="M334" s="467"/>
      <c r="N334" s="467"/>
      <c r="O334" s="467"/>
      <c r="P334" s="467"/>
      <c r="Q334" s="467"/>
      <c r="R334" s="467"/>
      <c r="S334" s="467"/>
      <c r="T334" s="467"/>
      <c r="U334" s="467"/>
      <c r="V334" s="467"/>
      <c r="W334" s="467"/>
      <c r="X334" s="467"/>
      <c r="Y334" s="467"/>
      <c r="Z334" s="467"/>
      <c r="AA334" s="467"/>
      <c r="AB334" s="467"/>
      <c r="AC334" s="467"/>
      <c r="AD334" s="467"/>
      <c r="AE334" s="467"/>
      <c r="AF334" s="467"/>
      <c r="AG334" s="467"/>
      <c r="AH334" s="467"/>
      <c r="AI334" s="467"/>
      <c r="AJ334" s="467"/>
      <c r="AK334" s="467"/>
      <c r="AL334" s="467"/>
    </row>
    <row r="335" spans="1:38">
      <c r="B335" s="468"/>
      <c r="C335" s="16"/>
      <c r="D335" s="468"/>
      <c r="E335" s="204">
        <v>1</v>
      </c>
      <c r="F335" s="204">
        <v>2</v>
      </c>
      <c r="G335" s="204">
        <v>3</v>
      </c>
      <c r="H335" s="204">
        <v>4</v>
      </c>
      <c r="I335" s="204">
        <v>5</v>
      </c>
      <c r="J335" s="204">
        <v>6</v>
      </c>
      <c r="K335" s="469">
        <v>7</v>
      </c>
      <c r="L335" s="470">
        <v>8</v>
      </c>
      <c r="M335" s="471">
        <v>9</v>
      </c>
      <c r="N335" s="80">
        <v>10</v>
      </c>
      <c r="O335" s="80">
        <v>11</v>
      </c>
      <c r="P335" s="80">
        <v>12</v>
      </c>
      <c r="Q335" s="80">
        <v>13</v>
      </c>
      <c r="R335" s="20">
        <v>14</v>
      </c>
      <c r="S335" s="20">
        <v>15</v>
      </c>
      <c r="T335" s="20">
        <v>16</v>
      </c>
      <c r="U335" s="20">
        <v>17</v>
      </c>
      <c r="V335" s="20">
        <v>18</v>
      </c>
      <c r="W335" s="20">
        <v>19</v>
      </c>
      <c r="X335" s="20">
        <v>20</v>
      </c>
      <c r="Y335" s="20">
        <v>21</v>
      </c>
      <c r="Z335" s="20">
        <v>22</v>
      </c>
      <c r="AA335" s="20">
        <v>23</v>
      </c>
      <c r="AB335" s="20">
        <v>24</v>
      </c>
      <c r="AC335" s="20">
        <v>25</v>
      </c>
      <c r="AD335" s="20">
        <v>26</v>
      </c>
      <c r="AE335" s="20">
        <v>27</v>
      </c>
      <c r="AF335" s="18">
        <v>28</v>
      </c>
      <c r="AG335" s="80">
        <v>29</v>
      </c>
      <c r="AH335" s="80">
        <v>30</v>
      </c>
      <c r="AI335" s="80">
        <v>31</v>
      </c>
      <c r="AJ335" s="468"/>
      <c r="AK335" s="468"/>
      <c r="AL335" s="468"/>
    </row>
    <row r="336" spans="1:38">
      <c r="B336" s="468" t="s">
        <v>2</v>
      </c>
      <c r="C336" s="472" t="s">
        <v>143</v>
      </c>
      <c r="D336" s="473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474" t="s">
        <v>4</v>
      </c>
      <c r="AK336" s="475" t="s">
        <v>5</v>
      </c>
    </row>
    <row r="337" spans="2:37" ht="12.75" customHeight="1">
      <c r="B337" s="476"/>
      <c r="C337" s="2365" t="s">
        <v>144</v>
      </c>
      <c r="D337" s="477" t="s">
        <v>7</v>
      </c>
      <c r="E337" s="425"/>
      <c r="F337" s="232"/>
      <c r="G337" s="232"/>
      <c r="H337" s="232"/>
      <c r="I337" s="232"/>
      <c r="J337" s="232"/>
      <c r="K337" s="232"/>
      <c r="L337" s="232"/>
      <c r="M337" s="232"/>
      <c r="N337" s="232"/>
      <c r="O337" s="232"/>
      <c r="P337" s="232"/>
      <c r="Q337" s="232"/>
      <c r="R337" s="232"/>
      <c r="S337" s="232"/>
      <c r="T337" s="232"/>
      <c r="U337" s="232"/>
      <c r="V337" s="232"/>
      <c r="W337" s="232"/>
      <c r="X337" s="232"/>
      <c r="Y337" s="232"/>
      <c r="Z337" s="232"/>
      <c r="AA337" s="232"/>
      <c r="AB337" s="232"/>
      <c r="AC337" s="232"/>
      <c r="AD337" s="232"/>
      <c r="AE337" s="232"/>
      <c r="AF337" s="232"/>
      <c r="AG337" s="232"/>
      <c r="AH337" s="232"/>
      <c r="AI337" s="478"/>
      <c r="AJ337" s="479"/>
      <c r="AK337" s="480"/>
    </row>
    <row r="338" spans="2:37">
      <c r="B338" s="481">
        <v>1532</v>
      </c>
      <c r="C338" s="2365"/>
      <c r="D338" s="482" t="s">
        <v>8</v>
      </c>
      <c r="E338" s="412"/>
      <c r="F338" s="104"/>
      <c r="G338" s="483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305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484"/>
      <c r="AJ338" s="485">
        <f>SUM(F338:AI338)</f>
        <v>0</v>
      </c>
      <c r="AK338" s="486">
        <f>SUM(F339:AI339)</f>
        <v>0</v>
      </c>
    </row>
    <row r="339" spans="2:37">
      <c r="B339" s="487"/>
      <c r="C339" s="488">
        <f>SUM(AJ337:AK339)</f>
        <v>0</v>
      </c>
      <c r="D339" s="473" t="s">
        <v>9</v>
      </c>
      <c r="E339" s="423"/>
      <c r="F339" s="409"/>
      <c r="G339" s="489"/>
      <c r="H339" s="409"/>
      <c r="I339" s="409"/>
      <c r="J339" s="409"/>
      <c r="K339" s="409"/>
      <c r="L339" s="409"/>
      <c r="M339" s="409"/>
      <c r="N339" s="409"/>
      <c r="O339" s="409"/>
      <c r="P339" s="409"/>
      <c r="Q339" s="409"/>
      <c r="R339" s="409"/>
      <c r="S339" s="409"/>
      <c r="T339" s="409"/>
      <c r="U339" s="409"/>
      <c r="V339" s="409"/>
      <c r="W339" s="409"/>
      <c r="X339" s="409"/>
      <c r="Y339" s="409"/>
      <c r="Z339" s="409"/>
      <c r="AA339" s="409"/>
      <c r="AB339" s="409"/>
      <c r="AC339" s="409"/>
      <c r="AD339" s="409"/>
      <c r="AE339" s="409"/>
      <c r="AF339" s="409"/>
      <c r="AG339" s="410"/>
      <c r="AH339" s="409"/>
      <c r="AI339" s="490"/>
      <c r="AJ339" s="491"/>
      <c r="AK339" s="480"/>
    </row>
    <row r="340" spans="2:37">
      <c r="B340" s="476"/>
      <c r="C340" s="2366" t="s">
        <v>145</v>
      </c>
      <c r="D340" s="477" t="s">
        <v>7</v>
      </c>
      <c r="E340" s="425"/>
      <c r="F340" s="232"/>
      <c r="G340" s="402"/>
      <c r="H340" s="232"/>
      <c r="I340" s="232"/>
      <c r="J340" s="232"/>
      <c r="K340" s="232"/>
      <c r="L340" s="232"/>
      <c r="M340" s="402"/>
      <c r="N340" s="232"/>
      <c r="O340" s="232"/>
      <c r="P340" s="402"/>
      <c r="Q340" s="402"/>
      <c r="R340" s="232"/>
      <c r="S340" s="232"/>
      <c r="T340" s="402"/>
      <c r="U340" s="232"/>
      <c r="V340" s="232"/>
      <c r="W340" s="232"/>
      <c r="X340" s="232"/>
      <c r="Y340" s="232"/>
      <c r="Z340" s="232"/>
      <c r="AA340" s="232"/>
      <c r="AB340" s="402"/>
      <c r="AC340" s="402"/>
      <c r="AD340" s="232"/>
      <c r="AE340" s="232"/>
      <c r="AF340" s="232"/>
      <c r="AG340" s="232"/>
      <c r="AH340" s="232"/>
      <c r="AI340" s="403"/>
      <c r="AJ340" s="492"/>
      <c r="AK340" s="480"/>
    </row>
    <row r="341" spans="2:37">
      <c r="B341" s="481">
        <v>1581</v>
      </c>
      <c r="C341" s="2366"/>
      <c r="D341" s="482" t="s">
        <v>8</v>
      </c>
      <c r="E341" s="412"/>
      <c r="F341" s="104"/>
      <c r="G341" s="483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493"/>
      <c r="U341" s="493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484"/>
      <c r="AJ341" s="485">
        <f>SUM(F341:AI341)</f>
        <v>0</v>
      </c>
      <c r="AK341" s="486">
        <f>SUM(F342:AI342)</f>
        <v>0</v>
      </c>
    </row>
    <row r="342" spans="2:37">
      <c r="B342" s="487"/>
      <c r="C342" s="488">
        <f>SUM(AJ340:AK342)</f>
        <v>0</v>
      </c>
      <c r="D342" s="473" t="s">
        <v>9</v>
      </c>
      <c r="E342" s="415"/>
      <c r="F342" s="325"/>
      <c r="G342" s="494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325"/>
      <c r="W342" s="325"/>
      <c r="X342" s="325"/>
      <c r="Y342" s="325"/>
      <c r="Z342" s="325"/>
      <c r="AA342" s="325"/>
      <c r="AB342" s="325"/>
      <c r="AC342" s="325"/>
      <c r="AD342" s="325"/>
      <c r="AE342" s="416"/>
      <c r="AF342" s="325"/>
      <c r="AG342" s="325"/>
      <c r="AH342" s="325"/>
      <c r="AI342" s="495"/>
      <c r="AJ342" s="491"/>
      <c r="AK342" s="480"/>
    </row>
    <row r="343" spans="2:37" ht="12.75" customHeight="1">
      <c r="B343" s="476"/>
      <c r="C343" s="2365" t="s">
        <v>146</v>
      </c>
      <c r="D343" s="477" t="s">
        <v>7</v>
      </c>
      <c r="E343" s="427"/>
      <c r="F343" s="421"/>
      <c r="G343" s="241"/>
      <c r="H343" s="241"/>
      <c r="I343" s="241"/>
      <c r="J343" s="241"/>
      <c r="K343" s="241"/>
      <c r="L343" s="241"/>
      <c r="M343" s="241"/>
      <c r="N343" s="241"/>
      <c r="O343" s="241"/>
      <c r="P343" s="241"/>
      <c r="Q343" s="241"/>
      <c r="R343" s="241"/>
      <c r="S343" s="241"/>
      <c r="T343" s="241"/>
      <c r="U343" s="241"/>
      <c r="V343" s="241"/>
      <c r="W343" s="241"/>
      <c r="X343" s="241"/>
      <c r="Y343" s="421"/>
      <c r="Z343" s="421"/>
      <c r="AA343" s="241"/>
      <c r="AB343" s="241"/>
      <c r="AC343" s="241"/>
      <c r="AD343" s="241"/>
      <c r="AE343" s="421"/>
      <c r="AF343" s="421"/>
      <c r="AG343" s="241"/>
      <c r="AH343" s="421"/>
      <c r="AI343" s="422"/>
      <c r="AJ343" s="492"/>
      <c r="AK343" s="480"/>
    </row>
    <row r="344" spans="2:37">
      <c r="B344" s="481">
        <v>1296</v>
      </c>
      <c r="C344" s="2365"/>
      <c r="D344" s="482" t="s">
        <v>8</v>
      </c>
      <c r="E344" s="412"/>
      <c r="F344" s="104"/>
      <c r="G344" s="483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493"/>
      <c r="U344" s="493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484"/>
      <c r="AJ344" s="485">
        <f>SUM(F344:AI344)</f>
        <v>0</v>
      </c>
      <c r="AK344" s="486">
        <f>SUM(F345:AI345)</f>
        <v>0</v>
      </c>
    </row>
    <row r="345" spans="2:37">
      <c r="B345" s="487"/>
      <c r="C345" s="488">
        <f>SUM(AJ343:AK345)</f>
        <v>0</v>
      </c>
      <c r="D345" s="473" t="s">
        <v>9</v>
      </c>
      <c r="E345" s="423"/>
      <c r="F345" s="409"/>
      <c r="G345" s="489"/>
      <c r="H345" s="409"/>
      <c r="I345" s="409"/>
      <c r="J345" s="409"/>
      <c r="K345" s="409"/>
      <c r="L345" s="409"/>
      <c r="M345" s="409"/>
      <c r="N345" s="409"/>
      <c r="O345" s="409"/>
      <c r="P345" s="409"/>
      <c r="Q345" s="409"/>
      <c r="R345" s="409"/>
      <c r="S345" s="409"/>
      <c r="T345" s="409"/>
      <c r="U345" s="409"/>
      <c r="V345" s="409"/>
      <c r="W345" s="409"/>
      <c r="X345" s="409"/>
      <c r="Y345" s="409"/>
      <c r="Z345" s="409"/>
      <c r="AA345" s="409"/>
      <c r="AB345" s="409"/>
      <c r="AC345" s="409"/>
      <c r="AD345" s="409"/>
      <c r="AE345" s="409"/>
      <c r="AF345" s="409"/>
      <c r="AG345" s="409"/>
      <c r="AH345" s="409"/>
      <c r="AI345" s="490"/>
      <c r="AJ345" s="491"/>
      <c r="AK345" s="480"/>
    </row>
    <row r="346" spans="2:37" ht="12.75" customHeight="1">
      <c r="B346" s="476"/>
      <c r="C346" s="2365" t="s">
        <v>120</v>
      </c>
      <c r="D346" s="477" t="s">
        <v>7</v>
      </c>
      <c r="E346" s="425"/>
      <c r="F346" s="232"/>
      <c r="G346" s="402"/>
      <c r="H346" s="232"/>
      <c r="I346" s="232"/>
      <c r="J346" s="232"/>
      <c r="K346" s="232"/>
      <c r="L346" s="232"/>
      <c r="M346" s="232"/>
      <c r="N346" s="232"/>
      <c r="O346" s="232"/>
      <c r="P346" s="232"/>
      <c r="Q346" s="232"/>
      <c r="R346" s="232"/>
      <c r="S346" s="232"/>
      <c r="T346" s="232"/>
      <c r="U346" s="232"/>
      <c r="V346" s="232"/>
      <c r="W346" s="232"/>
      <c r="X346" s="232"/>
      <c r="Y346" s="232"/>
      <c r="Z346" s="232"/>
      <c r="AA346" s="232"/>
      <c r="AB346" s="232"/>
      <c r="AC346" s="232"/>
      <c r="AD346" s="232"/>
      <c r="AE346" s="232"/>
      <c r="AF346" s="232"/>
      <c r="AG346" s="232"/>
      <c r="AH346" s="232"/>
      <c r="AI346" s="478"/>
      <c r="AJ346" s="496"/>
      <c r="AK346" s="480"/>
    </row>
    <row r="347" spans="2:37">
      <c r="B347" s="481">
        <v>1306</v>
      </c>
      <c r="C347" s="2365"/>
      <c r="D347" s="482" t="s">
        <v>8</v>
      </c>
      <c r="E347" s="412"/>
      <c r="F347" s="104"/>
      <c r="G347" s="483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305"/>
      <c r="Z347" s="104"/>
      <c r="AA347" s="104"/>
      <c r="AB347" s="104"/>
      <c r="AC347" s="104"/>
      <c r="AD347" s="104"/>
      <c r="AE347" s="104"/>
      <c r="AF347" s="305"/>
      <c r="AG347" s="104"/>
      <c r="AH347" s="104"/>
      <c r="AI347" s="497"/>
      <c r="AJ347" s="485">
        <f>SUM(F347:AI347)</f>
        <v>0</v>
      </c>
      <c r="AK347" s="486">
        <f>SUM(F348:AI348)</f>
        <v>0</v>
      </c>
    </row>
    <row r="348" spans="2:37">
      <c r="B348" s="487"/>
      <c r="C348" s="488">
        <f>SUM(AJ346:AK348)</f>
        <v>0</v>
      </c>
      <c r="D348" s="473" t="s">
        <v>9</v>
      </c>
      <c r="E348" s="415"/>
      <c r="F348" s="325"/>
      <c r="G348" s="494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325"/>
      <c r="W348" s="325"/>
      <c r="X348" s="325"/>
      <c r="Y348" s="309"/>
      <c r="Z348" s="325"/>
      <c r="AA348" s="325"/>
      <c r="AB348" s="325"/>
      <c r="AC348" s="325"/>
      <c r="AD348" s="325"/>
      <c r="AE348" s="325"/>
      <c r="AF348" s="309"/>
      <c r="AG348" s="325"/>
      <c r="AH348" s="325"/>
      <c r="AI348" s="498"/>
      <c r="AJ348" s="499"/>
      <c r="AK348" s="500"/>
    </row>
    <row r="349" spans="2:37" ht="12.75" customHeight="1">
      <c r="B349" s="476"/>
      <c r="C349" s="2365" t="s">
        <v>133</v>
      </c>
      <c r="D349" s="477" t="s">
        <v>7</v>
      </c>
      <c r="E349" s="427"/>
      <c r="F349" s="241"/>
      <c r="G349" s="241"/>
      <c r="H349" s="241"/>
      <c r="I349" s="241"/>
      <c r="J349" s="241"/>
      <c r="K349" s="241"/>
      <c r="L349" s="241"/>
      <c r="M349" s="241"/>
      <c r="N349" s="241"/>
      <c r="O349" s="241"/>
      <c r="P349" s="241"/>
      <c r="Q349" s="241"/>
      <c r="R349" s="241"/>
      <c r="S349" s="241"/>
      <c r="T349" s="241"/>
      <c r="U349" s="241"/>
      <c r="V349" s="241"/>
      <c r="W349" s="241"/>
      <c r="X349" s="241"/>
      <c r="Y349" s="311"/>
      <c r="Z349" s="241"/>
      <c r="AA349" s="241"/>
      <c r="AB349" s="241"/>
      <c r="AC349" s="241"/>
      <c r="AD349" s="241"/>
      <c r="AE349" s="241"/>
      <c r="AF349" s="311"/>
      <c r="AG349" s="241"/>
      <c r="AH349" s="241"/>
      <c r="AI349" s="422"/>
      <c r="AJ349" s="496"/>
      <c r="AK349" s="480"/>
    </row>
    <row r="350" spans="2:37">
      <c r="B350" s="481"/>
      <c r="C350" s="2365"/>
      <c r="D350" s="482" t="s">
        <v>8</v>
      </c>
      <c r="E350" s="501"/>
      <c r="F350" s="216"/>
      <c r="G350" s="483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306"/>
      <c r="Z350" s="216"/>
      <c r="AA350" s="216"/>
      <c r="AB350" s="216"/>
      <c r="AC350" s="216"/>
      <c r="AD350" s="216"/>
      <c r="AE350" s="104"/>
      <c r="AF350" s="306"/>
      <c r="AG350" s="104"/>
      <c r="AH350" s="216"/>
      <c r="AI350" s="502"/>
      <c r="AJ350" s="503">
        <f>SUM(F350:AI350)</f>
        <v>0</v>
      </c>
      <c r="AK350" s="504">
        <f>SUM(F351:AI351)</f>
        <v>0</v>
      </c>
    </row>
    <row r="351" spans="2:37">
      <c r="B351" s="487"/>
      <c r="C351" s="505">
        <f>SUM(AJ349:AK351)</f>
        <v>0</v>
      </c>
      <c r="D351" s="506" t="s">
        <v>9</v>
      </c>
      <c r="E351" s="423"/>
      <c r="F351" s="409"/>
      <c r="G351" s="489"/>
      <c r="H351" s="409"/>
      <c r="I351" s="409"/>
      <c r="J351" s="409"/>
      <c r="K351" s="409"/>
      <c r="L351" s="409"/>
      <c r="M351" s="409"/>
      <c r="N351" s="409"/>
      <c r="O351" s="409"/>
      <c r="P351" s="409"/>
      <c r="Q351" s="409"/>
      <c r="R351" s="409"/>
      <c r="S351" s="409"/>
      <c r="T351" s="409"/>
      <c r="U351" s="409"/>
      <c r="V351" s="409"/>
      <c r="W351" s="409"/>
      <c r="X351" s="409"/>
      <c r="Y351" s="21"/>
      <c r="Z351" s="409"/>
      <c r="AA351" s="409"/>
      <c r="AB351" s="409"/>
      <c r="AC351" s="409"/>
      <c r="AD351" s="409"/>
      <c r="AE351" s="409"/>
      <c r="AF351" s="21"/>
      <c r="AG351" s="409"/>
      <c r="AH351" s="409"/>
      <c r="AI351" s="507"/>
      <c r="AJ351" s="499"/>
      <c r="AK351" s="500"/>
    </row>
    <row r="352" spans="2:37" ht="12.75" customHeight="1">
      <c r="B352" s="476"/>
      <c r="C352" s="2365" t="s">
        <v>121</v>
      </c>
      <c r="D352" s="477" t="s">
        <v>7</v>
      </c>
      <c r="E352" s="425"/>
      <c r="F352" s="232"/>
      <c r="G352" s="508"/>
      <c r="H352" s="232"/>
      <c r="I352" s="232"/>
      <c r="J352" s="232"/>
      <c r="K352" s="232"/>
      <c r="L352" s="232"/>
      <c r="M352" s="232"/>
      <c r="N352" s="232"/>
      <c r="O352" s="232"/>
      <c r="P352" s="232"/>
      <c r="Q352" s="232"/>
      <c r="R352" s="232"/>
      <c r="S352" s="232"/>
      <c r="T352" s="232"/>
      <c r="U352" s="232"/>
      <c r="V352" s="232"/>
      <c r="W352" s="232"/>
      <c r="X352" s="232"/>
      <c r="Y352" s="316"/>
      <c r="Z352" s="232"/>
      <c r="AA352" s="232"/>
      <c r="AB352" s="232"/>
      <c r="AC352" s="232"/>
      <c r="AD352" s="232"/>
      <c r="AE352" s="236"/>
      <c r="AF352" s="316"/>
      <c r="AG352" s="232"/>
      <c r="AH352" s="232"/>
      <c r="AI352" s="509"/>
      <c r="AJ352" s="492"/>
      <c r="AK352" s="480"/>
    </row>
    <row r="353" spans="1:38">
      <c r="B353" s="481">
        <v>1296</v>
      </c>
      <c r="C353" s="2365"/>
      <c r="D353" s="482" t="s">
        <v>8</v>
      </c>
      <c r="E353" s="501"/>
      <c r="F353" s="216"/>
      <c r="G353" s="483"/>
      <c r="H353" s="216"/>
      <c r="I353" s="216"/>
      <c r="J353" s="216"/>
      <c r="K353" s="216"/>
      <c r="L353" s="216"/>
      <c r="M353" s="216"/>
      <c r="N353" s="216"/>
      <c r="O353" s="216"/>
      <c r="P353" s="216"/>
      <c r="Q353" s="216"/>
      <c r="R353" s="104"/>
      <c r="S353" s="104"/>
      <c r="T353" s="216"/>
      <c r="U353" s="104"/>
      <c r="V353" s="104"/>
      <c r="W353" s="216"/>
      <c r="X353" s="216"/>
      <c r="Y353" s="305"/>
      <c r="Z353" s="104"/>
      <c r="AA353" s="216"/>
      <c r="AB353" s="104"/>
      <c r="AC353" s="104"/>
      <c r="AD353" s="216"/>
      <c r="AE353" s="104"/>
      <c r="AF353" s="305"/>
      <c r="AG353" s="104"/>
      <c r="AH353" s="216"/>
      <c r="AI353" s="497"/>
      <c r="AJ353" s="485">
        <f>SUM(F353:AI353)</f>
        <v>0</v>
      </c>
      <c r="AK353" s="486">
        <f>SUM(F354:AI354)</f>
        <v>0</v>
      </c>
    </row>
    <row r="354" spans="1:38">
      <c r="B354" s="487"/>
      <c r="C354" s="488">
        <f>SUM(AJ352:AK354)</f>
        <v>0</v>
      </c>
      <c r="D354" s="473" t="s">
        <v>9</v>
      </c>
      <c r="E354" s="415"/>
      <c r="F354" s="325"/>
      <c r="G354" s="494"/>
      <c r="H354" s="325"/>
      <c r="I354" s="325"/>
      <c r="J354" s="325"/>
      <c r="K354" s="325"/>
      <c r="L354" s="325"/>
      <c r="M354" s="325"/>
      <c r="N354" s="325"/>
      <c r="O354" s="325"/>
      <c r="P354" s="325"/>
      <c r="Q354" s="325"/>
      <c r="R354" s="325"/>
      <c r="S354" s="325"/>
      <c r="T354" s="325"/>
      <c r="U354" s="325"/>
      <c r="V354" s="325"/>
      <c r="W354" s="325"/>
      <c r="X354" s="325"/>
      <c r="Y354" s="309"/>
      <c r="Z354" s="325"/>
      <c r="AA354" s="325"/>
      <c r="AB354" s="325"/>
      <c r="AC354" s="325"/>
      <c r="AD354" s="325"/>
      <c r="AE354" s="325"/>
      <c r="AF354" s="309"/>
      <c r="AG354" s="325"/>
      <c r="AH354" s="325"/>
      <c r="AI354" s="498"/>
      <c r="AJ354" s="491"/>
      <c r="AK354" s="480"/>
    </row>
    <row r="355" spans="1:38" ht="12.75" customHeight="1">
      <c r="B355" s="476"/>
      <c r="C355" s="2365" t="s">
        <v>147</v>
      </c>
      <c r="D355" s="477" t="s">
        <v>7</v>
      </c>
      <c r="E355" s="427"/>
      <c r="F355" s="241"/>
      <c r="G355" s="510"/>
      <c r="H355" s="241"/>
      <c r="I355" s="241"/>
      <c r="J355" s="241"/>
      <c r="K355" s="241"/>
      <c r="L355" s="241"/>
      <c r="M355" s="241"/>
      <c r="N355" s="241"/>
      <c r="O355" s="241"/>
      <c r="P355" s="241"/>
      <c r="Q355" s="241"/>
      <c r="R355" s="241"/>
      <c r="S355" s="241"/>
      <c r="T355" s="241"/>
      <c r="U355" s="241"/>
      <c r="V355" s="241"/>
      <c r="W355" s="241"/>
      <c r="X355" s="241"/>
      <c r="Y355" s="311"/>
      <c r="Z355" s="241"/>
      <c r="AA355" s="241"/>
      <c r="AB355" s="241"/>
      <c r="AC355" s="241"/>
      <c r="AD355" s="241"/>
      <c r="AE355" s="241"/>
      <c r="AF355" s="311"/>
      <c r="AG355" s="241"/>
      <c r="AH355" s="241"/>
      <c r="AI355" s="511"/>
      <c r="AJ355" s="496"/>
      <c r="AK355" s="480"/>
    </row>
    <row r="356" spans="1:38">
      <c r="B356" s="481"/>
      <c r="C356" s="2365"/>
      <c r="D356" s="482" t="s">
        <v>8</v>
      </c>
      <c r="E356" s="412"/>
      <c r="F356" s="104"/>
      <c r="G356" s="483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305"/>
      <c r="Z356" s="104"/>
      <c r="AA356" s="104"/>
      <c r="AB356" s="104"/>
      <c r="AC356" s="104"/>
      <c r="AD356" s="104"/>
      <c r="AE356" s="104"/>
      <c r="AF356" s="305"/>
      <c r="AG356" s="104"/>
      <c r="AH356" s="104"/>
      <c r="AI356" s="497"/>
      <c r="AJ356" s="503">
        <f>SUM(F356:AI356)</f>
        <v>0</v>
      </c>
      <c r="AK356" s="504">
        <f>SUM(F357:AI357)</f>
        <v>0</v>
      </c>
    </row>
    <row r="357" spans="1:38">
      <c r="B357" s="487"/>
      <c r="C357" s="488">
        <f>SUM(AJ355:AK357)</f>
        <v>0</v>
      </c>
      <c r="D357" s="473" t="s">
        <v>9</v>
      </c>
      <c r="E357" s="423"/>
      <c r="F357" s="409"/>
      <c r="G357" s="489"/>
      <c r="H357" s="409"/>
      <c r="I357" s="409"/>
      <c r="J357" s="409"/>
      <c r="K357" s="409"/>
      <c r="L357" s="409"/>
      <c r="M357" s="409"/>
      <c r="N357" s="409"/>
      <c r="O357" s="409"/>
      <c r="P357" s="409"/>
      <c r="Q357" s="409"/>
      <c r="R357" s="409"/>
      <c r="S357" s="409"/>
      <c r="T357" s="409"/>
      <c r="U357" s="409"/>
      <c r="V357" s="409"/>
      <c r="W357" s="409"/>
      <c r="X357" s="409"/>
      <c r="Y357" s="21"/>
      <c r="Z357" s="409"/>
      <c r="AA357" s="409"/>
      <c r="AB357" s="409"/>
      <c r="AC357" s="409"/>
      <c r="AD357" s="409"/>
      <c r="AE357" s="409"/>
      <c r="AF357" s="21"/>
      <c r="AG357" s="409"/>
      <c r="AH357" s="409"/>
      <c r="AI357" s="507"/>
      <c r="AJ357" s="499"/>
      <c r="AK357" s="500"/>
    </row>
    <row r="358" spans="1:38" ht="12.75" customHeight="1">
      <c r="B358" s="476"/>
      <c r="C358" s="2365" t="s">
        <v>11</v>
      </c>
      <c r="D358" s="477" t="s">
        <v>7</v>
      </c>
      <c r="E358" s="425"/>
      <c r="F358" s="232"/>
      <c r="G358" s="508"/>
      <c r="H358" s="232"/>
      <c r="I358" s="232"/>
      <c r="J358" s="232"/>
      <c r="K358" s="232"/>
      <c r="L358" s="232"/>
      <c r="M358" s="232"/>
      <c r="N358" s="232"/>
      <c r="O358" s="232"/>
      <c r="P358" s="232"/>
      <c r="Q358" s="232"/>
      <c r="R358" s="232"/>
      <c r="S358" s="232"/>
      <c r="T358" s="232"/>
      <c r="U358" s="232"/>
      <c r="V358" s="232"/>
      <c r="W358" s="232"/>
      <c r="X358" s="232"/>
      <c r="Y358" s="316"/>
      <c r="Z358" s="232"/>
      <c r="AA358" s="232"/>
      <c r="AB358" s="232"/>
      <c r="AC358" s="232"/>
      <c r="AD358" s="232"/>
      <c r="AE358" s="232"/>
      <c r="AF358" s="316"/>
      <c r="AG358" s="232"/>
      <c r="AH358" s="232"/>
      <c r="AI358" s="509"/>
      <c r="AJ358" s="496"/>
      <c r="AK358" s="480"/>
    </row>
    <row r="359" spans="1:38">
      <c r="B359" s="481"/>
      <c r="C359" s="2365"/>
      <c r="D359" s="482" t="s">
        <v>8</v>
      </c>
      <c r="E359" s="412"/>
      <c r="F359" s="104"/>
      <c r="G359" s="483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305"/>
      <c r="Z359" s="104"/>
      <c r="AA359" s="104"/>
      <c r="AB359" s="104"/>
      <c r="AC359" s="104"/>
      <c r="AD359" s="104"/>
      <c r="AE359" s="104"/>
      <c r="AF359" s="305"/>
      <c r="AG359" s="104"/>
      <c r="AH359" s="104"/>
      <c r="AI359" s="497"/>
      <c r="AJ359" s="503">
        <f>SUM(F359:AI359)</f>
        <v>0</v>
      </c>
      <c r="AK359" s="504">
        <f>SUM(F360:AI360)</f>
        <v>0</v>
      </c>
    </row>
    <row r="360" spans="1:38">
      <c r="B360" s="487"/>
      <c r="C360" s="505">
        <f>SUM(AJ358:AK360)</f>
        <v>0</v>
      </c>
      <c r="D360" s="506" t="s">
        <v>9</v>
      </c>
      <c r="E360" s="415"/>
      <c r="F360" s="325"/>
      <c r="G360" s="494"/>
      <c r="H360" s="325"/>
      <c r="I360" s="325"/>
      <c r="J360" s="325"/>
      <c r="K360" s="325"/>
      <c r="L360" s="325"/>
      <c r="M360" s="325"/>
      <c r="N360" s="325"/>
      <c r="O360" s="325"/>
      <c r="P360" s="325"/>
      <c r="Q360" s="325"/>
      <c r="R360" s="325"/>
      <c r="S360" s="325"/>
      <c r="T360" s="325"/>
      <c r="U360" s="325"/>
      <c r="V360" s="325"/>
      <c r="W360" s="325"/>
      <c r="X360" s="325"/>
      <c r="Y360" s="309"/>
      <c r="Z360" s="325"/>
      <c r="AA360" s="325"/>
      <c r="AB360" s="325"/>
      <c r="AC360" s="325"/>
      <c r="AD360" s="325"/>
      <c r="AE360" s="325"/>
      <c r="AF360" s="309"/>
      <c r="AG360" s="325"/>
      <c r="AH360" s="325"/>
      <c r="AI360" s="498"/>
      <c r="AJ360" s="499"/>
      <c r="AK360" s="500"/>
    </row>
    <row r="361" spans="1:38">
      <c r="B361" s="512"/>
      <c r="C361" s="513"/>
      <c r="D361" s="514"/>
      <c r="E361" s="326"/>
      <c r="F361" s="326"/>
      <c r="G361" s="326"/>
      <c r="H361" s="326"/>
      <c r="I361" s="326"/>
      <c r="J361" s="515"/>
      <c r="K361" s="326"/>
      <c r="L361" s="326"/>
      <c r="M361" s="326"/>
      <c r="N361" s="326"/>
      <c r="O361" s="326"/>
      <c r="P361" s="326"/>
      <c r="Q361" s="326"/>
      <c r="R361" s="326"/>
      <c r="S361" s="326"/>
      <c r="T361" s="326"/>
      <c r="U361" s="326"/>
      <c r="V361" s="326"/>
      <c r="W361" s="326"/>
      <c r="X361" s="516"/>
      <c r="Y361" s="516"/>
      <c r="Z361" s="326"/>
      <c r="AA361" s="326"/>
      <c r="AB361" s="326"/>
      <c r="AC361" s="326"/>
      <c r="AD361" s="326"/>
      <c r="AE361" s="516"/>
      <c r="AF361" s="516"/>
      <c r="AG361" s="326"/>
      <c r="AH361" s="326"/>
      <c r="AI361" s="516"/>
      <c r="AJ361" s="514"/>
      <c r="AK361" s="480"/>
      <c r="AL361" s="500"/>
    </row>
    <row r="362" spans="1:38">
      <c r="B362" s="512"/>
      <c r="C362" s="517"/>
      <c r="D362" s="395"/>
      <c r="E362" s="110"/>
      <c r="F362" s="110"/>
      <c r="G362" s="110"/>
      <c r="H362" s="110"/>
      <c r="I362" s="110"/>
      <c r="J362" s="257"/>
      <c r="K362" s="110"/>
      <c r="L362" s="110"/>
      <c r="M362" s="110"/>
      <c r="N362" s="110"/>
      <c r="O362" s="110"/>
      <c r="P362" s="110"/>
      <c r="Q362" s="110"/>
      <c r="R362" s="110"/>
      <c r="S362" s="110"/>
      <c r="T362" s="110"/>
      <c r="U362" s="110"/>
      <c r="V362" s="110"/>
      <c r="W362" s="110"/>
      <c r="X362" s="335"/>
      <c r="Y362" s="335"/>
      <c r="Z362" s="110"/>
      <c r="AA362" s="110"/>
      <c r="AB362" s="110"/>
      <c r="AC362" s="110"/>
      <c r="AD362" s="110"/>
      <c r="AE362" s="335"/>
      <c r="AF362" s="335"/>
      <c r="AG362" s="110"/>
      <c r="AH362" s="110"/>
      <c r="AI362" s="335"/>
      <c r="AJ362" s="395"/>
      <c r="AK362" s="480"/>
      <c r="AL362" s="500"/>
    </row>
    <row r="363" spans="1:38">
      <c r="A363" s="518" t="s">
        <v>4</v>
      </c>
      <c r="B363" s="519" t="s">
        <v>5</v>
      </c>
      <c r="C363" s="520" t="s">
        <v>27</v>
      </c>
      <c r="D363" s="521"/>
      <c r="E363" s="522"/>
      <c r="F363" s="243"/>
      <c r="G363" s="243"/>
      <c r="H363" s="243"/>
      <c r="I363" s="243"/>
      <c r="J363" s="226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523"/>
      <c r="Y363" s="523"/>
      <c r="Z363" s="243"/>
      <c r="AA363" s="243"/>
      <c r="AB363" s="243"/>
      <c r="AC363" s="243"/>
      <c r="AD363" s="243"/>
      <c r="AE363" s="523"/>
      <c r="AF363" s="523"/>
      <c r="AG363" s="243"/>
      <c r="AH363" s="243"/>
      <c r="AI363" s="523"/>
      <c r="AJ363" s="468"/>
      <c r="AK363" s="500"/>
      <c r="AL363" s="500"/>
    </row>
    <row r="364" spans="1:38">
      <c r="A364" s="17">
        <v>4</v>
      </c>
      <c r="B364" s="524"/>
      <c r="C364" s="525" t="s">
        <v>148</v>
      </c>
      <c r="D364" s="526" t="s">
        <v>29</v>
      </c>
      <c r="E364" s="527">
        <f t="shared" ref="E364:AI364" si="53">COUNTIF(E$337:E$362,$D$364)</f>
        <v>0</v>
      </c>
      <c r="F364" s="527">
        <f t="shared" si="53"/>
        <v>0</v>
      </c>
      <c r="G364" s="527">
        <f t="shared" si="53"/>
        <v>0</v>
      </c>
      <c r="H364" s="527">
        <f t="shared" si="53"/>
        <v>0</v>
      </c>
      <c r="I364" s="527">
        <f t="shared" si="53"/>
        <v>0</v>
      </c>
      <c r="J364" s="527">
        <f t="shared" si="53"/>
        <v>0</v>
      </c>
      <c r="K364" s="527">
        <f t="shared" si="53"/>
        <v>0</v>
      </c>
      <c r="L364" s="527">
        <f t="shared" si="53"/>
        <v>0</v>
      </c>
      <c r="M364" s="527">
        <f t="shared" si="53"/>
        <v>0</v>
      </c>
      <c r="N364" s="527">
        <f t="shared" si="53"/>
        <v>0</v>
      </c>
      <c r="O364" s="527">
        <f t="shared" si="53"/>
        <v>0</v>
      </c>
      <c r="P364" s="527">
        <f t="shared" si="53"/>
        <v>0</v>
      </c>
      <c r="Q364" s="527">
        <f t="shared" si="53"/>
        <v>0</v>
      </c>
      <c r="R364" s="527">
        <f t="shared" si="53"/>
        <v>0</v>
      </c>
      <c r="S364" s="527">
        <f t="shared" si="53"/>
        <v>0</v>
      </c>
      <c r="T364" s="527">
        <f t="shared" si="53"/>
        <v>0</v>
      </c>
      <c r="U364" s="527">
        <f t="shared" si="53"/>
        <v>0</v>
      </c>
      <c r="V364" s="527">
        <f t="shared" si="53"/>
        <v>0</v>
      </c>
      <c r="W364" s="527">
        <f t="shared" si="53"/>
        <v>0</v>
      </c>
      <c r="X364" s="527">
        <f t="shared" si="53"/>
        <v>0</v>
      </c>
      <c r="Y364" s="527">
        <f t="shared" si="53"/>
        <v>0</v>
      </c>
      <c r="Z364" s="527">
        <f t="shared" si="53"/>
        <v>0</v>
      </c>
      <c r="AA364" s="527">
        <f t="shared" si="53"/>
        <v>0</v>
      </c>
      <c r="AB364" s="527">
        <f t="shared" si="53"/>
        <v>0</v>
      </c>
      <c r="AC364" s="527">
        <f t="shared" si="53"/>
        <v>0</v>
      </c>
      <c r="AD364" s="527">
        <f t="shared" si="53"/>
        <v>0</v>
      </c>
      <c r="AE364" s="527">
        <f t="shared" si="53"/>
        <v>0</v>
      </c>
      <c r="AF364" s="527">
        <f t="shared" si="53"/>
        <v>0</v>
      </c>
      <c r="AG364" s="527">
        <f t="shared" si="53"/>
        <v>0</v>
      </c>
      <c r="AH364" s="527">
        <f t="shared" si="53"/>
        <v>0</v>
      </c>
      <c r="AI364" s="527">
        <f t="shared" si="53"/>
        <v>0</v>
      </c>
      <c r="AJ364" s="528"/>
      <c r="AK364" s="529"/>
      <c r="AL364" s="468"/>
    </row>
    <row r="365" spans="1:38">
      <c r="A365" s="530">
        <v>8</v>
      </c>
      <c r="B365" s="524"/>
      <c r="C365" s="531" t="s">
        <v>149</v>
      </c>
      <c r="D365" s="512" t="s">
        <v>31</v>
      </c>
      <c r="E365" s="527">
        <f t="shared" ref="E365:AI365" si="54">COUNTIF(E$337:E$362,$D$365)</f>
        <v>0</v>
      </c>
      <c r="F365" s="527">
        <f t="shared" si="54"/>
        <v>0</v>
      </c>
      <c r="G365" s="527">
        <f t="shared" si="54"/>
        <v>0</v>
      </c>
      <c r="H365" s="527">
        <f t="shared" si="54"/>
        <v>0</v>
      </c>
      <c r="I365" s="527">
        <f t="shared" si="54"/>
        <v>0</v>
      </c>
      <c r="J365" s="527">
        <f t="shared" si="54"/>
        <v>0</v>
      </c>
      <c r="K365" s="527">
        <f t="shared" si="54"/>
        <v>0</v>
      </c>
      <c r="L365" s="527">
        <f t="shared" si="54"/>
        <v>0</v>
      </c>
      <c r="M365" s="527">
        <f t="shared" si="54"/>
        <v>0</v>
      </c>
      <c r="N365" s="527">
        <f t="shared" si="54"/>
        <v>0</v>
      </c>
      <c r="O365" s="527">
        <f t="shared" si="54"/>
        <v>0</v>
      </c>
      <c r="P365" s="527">
        <f t="shared" si="54"/>
        <v>0</v>
      </c>
      <c r="Q365" s="527">
        <f t="shared" si="54"/>
        <v>0</v>
      </c>
      <c r="R365" s="527">
        <f t="shared" si="54"/>
        <v>0</v>
      </c>
      <c r="S365" s="527">
        <f t="shared" si="54"/>
        <v>0</v>
      </c>
      <c r="T365" s="527">
        <f t="shared" si="54"/>
        <v>0</v>
      </c>
      <c r="U365" s="527">
        <f t="shared" si="54"/>
        <v>0</v>
      </c>
      <c r="V365" s="527">
        <f t="shared" si="54"/>
        <v>0</v>
      </c>
      <c r="W365" s="527">
        <f t="shared" si="54"/>
        <v>0</v>
      </c>
      <c r="X365" s="527">
        <f t="shared" si="54"/>
        <v>0</v>
      </c>
      <c r="Y365" s="527">
        <f t="shared" si="54"/>
        <v>0</v>
      </c>
      <c r="Z365" s="527">
        <f t="shared" si="54"/>
        <v>0</v>
      </c>
      <c r="AA365" s="527">
        <f t="shared" si="54"/>
        <v>0</v>
      </c>
      <c r="AB365" s="527">
        <f t="shared" si="54"/>
        <v>0</v>
      </c>
      <c r="AC365" s="527">
        <f t="shared" si="54"/>
        <v>0</v>
      </c>
      <c r="AD365" s="527">
        <f t="shared" si="54"/>
        <v>0</v>
      </c>
      <c r="AE365" s="527">
        <f t="shared" si="54"/>
        <v>0</v>
      </c>
      <c r="AF365" s="527">
        <f t="shared" si="54"/>
        <v>0</v>
      </c>
      <c r="AG365" s="527">
        <f t="shared" si="54"/>
        <v>0</v>
      </c>
      <c r="AH365" s="527">
        <f t="shared" si="54"/>
        <v>0</v>
      </c>
      <c r="AI365" s="527">
        <f t="shared" si="54"/>
        <v>0</v>
      </c>
      <c r="AJ365" s="528"/>
      <c r="AK365" s="529"/>
      <c r="AL365" s="468"/>
    </row>
    <row r="366" spans="1:38">
      <c r="A366" s="17">
        <v>12</v>
      </c>
      <c r="B366" s="524"/>
      <c r="C366" s="531" t="s">
        <v>150</v>
      </c>
      <c r="D366" s="532" t="s">
        <v>62</v>
      </c>
      <c r="E366" s="527">
        <f t="shared" ref="E366:AI366" si="55">COUNTIF(E$337:E$362,$D$366)</f>
        <v>0</v>
      </c>
      <c r="F366" s="527">
        <f t="shared" si="55"/>
        <v>0</v>
      </c>
      <c r="G366" s="527">
        <f t="shared" si="55"/>
        <v>0</v>
      </c>
      <c r="H366" s="527">
        <f t="shared" si="55"/>
        <v>0</v>
      </c>
      <c r="I366" s="527">
        <f t="shared" si="55"/>
        <v>0</v>
      </c>
      <c r="J366" s="527">
        <f t="shared" si="55"/>
        <v>0</v>
      </c>
      <c r="K366" s="527">
        <f t="shared" si="55"/>
        <v>0</v>
      </c>
      <c r="L366" s="527">
        <f t="shared" si="55"/>
        <v>0</v>
      </c>
      <c r="M366" s="527">
        <f t="shared" si="55"/>
        <v>0</v>
      </c>
      <c r="N366" s="527">
        <f t="shared" si="55"/>
        <v>0</v>
      </c>
      <c r="O366" s="527">
        <f t="shared" si="55"/>
        <v>0</v>
      </c>
      <c r="P366" s="527">
        <f t="shared" si="55"/>
        <v>0</v>
      </c>
      <c r="Q366" s="527">
        <f t="shared" si="55"/>
        <v>0</v>
      </c>
      <c r="R366" s="527">
        <f t="shared" si="55"/>
        <v>0</v>
      </c>
      <c r="S366" s="527">
        <f t="shared" si="55"/>
        <v>0</v>
      </c>
      <c r="T366" s="527">
        <f t="shared" si="55"/>
        <v>0</v>
      </c>
      <c r="U366" s="527">
        <f t="shared" si="55"/>
        <v>0</v>
      </c>
      <c r="V366" s="527">
        <f t="shared" si="55"/>
        <v>0</v>
      </c>
      <c r="W366" s="527">
        <f t="shared" si="55"/>
        <v>0</v>
      </c>
      <c r="X366" s="527">
        <f t="shared" si="55"/>
        <v>0</v>
      </c>
      <c r="Y366" s="527">
        <f t="shared" si="55"/>
        <v>0</v>
      </c>
      <c r="Z366" s="527">
        <f t="shared" si="55"/>
        <v>0</v>
      </c>
      <c r="AA366" s="527">
        <f t="shared" si="55"/>
        <v>0</v>
      </c>
      <c r="AB366" s="527">
        <f t="shared" si="55"/>
        <v>0</v>
      </c>
      <c r="AC366" s="527">
        <f t="shared" si="55"/>
        <v>0</v>
      </c>
      <c r="AD366" s="527">
        <f t="shared" si="55"/>
        <v>0</v>
      </c>
      <c r="AE366" s="527">
        <f t="shared" si="55"/>
        <v>0</v>
      </c>
      <c r="AF366" s="527">
        <f t="shared" si="55"/>
        <v>0</v>
      </c>
      <c r="AG366" s="527">
        <f t="shared" si="55"/>
        <v>0</v>
      </c>
      <c r="AH366" s="527">
        <f t="shared" si="55"/>
        <v>0</v>
      </c>
      <c r="AI366" s="527">
        <f t="shared" si="55"/>
        <v>0</v>
      </c>
      <c r="AJ366" s="528"/>
      <c r="AK366" s="529"/>
      <c r="AL366" s="468"/>
    </row>
    <row r="367" spans="1:38">
      <c r="A367" s="530">
        <v>4</v>
      </c>
      <c r="B367" s="533">
        <v>4</v>
      </c>
      <c r="C367" s="534" t="s">
        <v>139</v>
      </c>
      <c r="D367" s="535" t="s">
        <v>89</v>
      </c>
      <c r="E367" s="527">
        <f t="shared" ref="E367:AI367" si="56">COUNTIF(E$337:E$362,$D$367)</f>
        <v>0</v>
      </c>
      <c r="F367" s="527">
        <f t="shared" si="56"/>
        <v>0</v>
      </c>
      <c r="G367" s="527">
        <f t="shared" si="56"/>
        <v>0</v>
      </c>
      <c r="H367" s="527">
        <f t="shared" si="56"/>
        <v>0</v>
      </c>
      <c r="I367" s="527">
        <f t="shared" si="56"/>
        <v>0</v>
      </c>
      <c r="J367" s="527">
        <f t="shared" si="56"/>
        <v>0</v>
      </c>
      <c r="K367" s="527">
        <f t="shared" si="56"/>
        <v>0</v>
      </c>
      <c r="L367" s="527">
        <f t="shared" si="56"/>
        <v>0</v>
      </c>
      <c r="M367" s="527">
        <f t="shared" si="56"/>
        <v>0</v>
      </c>
      <c r="N367" s="527">
        <f t="shared" si="56"/>
        <v>0</v>
      </c>
      <c r="O367" s="527">
        <f t="shared" si="56"/>
        <v>0</v>
      </c>
      <c r="P367" s="527">
        <f t="shared" si="56"/>
        <v>0</v>
      </c>
      <c r="Q367" s="527">
        <f t="shared" si="56"/>
        <v>0</v>
      </c>
      <c r="R367" s="527">
        <f t="shared" si="56"/>
        <v>0</v>
      </c>
      <c r="S367" s="527">
        <f t="shared" si="56"/>
        <v>0</v>
      </c>
      <c r="T367" s="527">
        <f t="shared" si="56"/>
        <v>0</v>
      </c>
      <c r="U367" s="527">
        <f t="shared" si="56"/>
        <v>0</v>
      </c>
      <c r="V367" s="527">
        <f t="shared" si="56"/>
        <v>0</v>
      </c>
      <c r="W367" s="527">
        <f t="shared" si="56"/>
        <v>0</v>
      </c>
      <c r="X367" s="527">
        <f t="shared" si="56"/>
        <v>0</v>
      </c>
      <c r="Y367" s="527">
        <f t="shared" si="56"/>
        <v>0</v>
      </c>
      <c r="Z367" s="527">
        <f t="shared" si="56"/>
        <v>0</v>
      </c>
      <c r="AA367" s="527">
        <f t="shared" si="56"/>
        <v>0</v>
      </c>
      <c r="AB367" s="527">
        <f t="shared" si="56"/>
        <v>0</v>
      </c>
      <c r="AC367" s="527">
        <f t="shared" si="56"/>
        <v>0</v>
      </c>
      <c r="AD367" s="527">
        <f t="shared" si="56"/>
        <v>0</v>
      </c>
      <c r="AE367" s="527">
        <f t="shared" si="56"/>
        <v>0</v>
      </c>
      <c r="AF367" s="527">
        <f t="shared" si="56"/>
        <v>0</v>
      </c>
      <c r="AG367" s="527">
        <f t="shared" si="56"/>
        <v>0</v>
      </c>
      <c r="AH367" s="527">
        <f t="shared" si="56"/>
        <v>0</v>
      </c>
      <c r="AI367" s="527">
        <f t="shared" si="56"/>
        <v>0</v>
      </c>
      <c r="AJ367" s="528"/>
      <c r="AK367" s="517"/>
      <c r="AL367" s="529"/>
    </row>
    <row r="368" spans="1:38">
      <c r="B368" s="512"/>
      <c r="C368" s="536"/>
      <c r="D368" s="512"/>
      <c r="E368" s="512"/>
      <c r="F368" s="512"/>
      <c r="G368" s="512"/>
      <c r="H368" s="512"/>
      <c r="I368" s="512"/>
      <c r="J368" s="512"/>
      <c r="K368" s="512"/>
      <c r="L368" s="512"/>
      <c r="M368" s="512"/>
      <c r="N368" s="512"/>
      <c r="O368" s="512"/>
      <c r="P368" s="512"/>
      <c r="Q368" s="512"/>
      <c r="R368" s="512"/>
      <c r="S368" s="512"/>
      <c r="T368" s="512"/>
      <c r="U368" s="512"/>
      <c r="V368" s="512"/>
      <c r="W368" s="512"/>
      <c r="X368" s="512"/>
      <c r="Y368" s="512"/>
      <c r="Z368" s="512"/>
      <c r="AA368" s="512"/>
      <c r="AB368" s="512"/>
      <c r="AC368" s="512"/>
      <c r="AD368" s="512"/>
      <c r="AE368" s="512"/>
      <c r="AF368" s="512"/>
      <c r="AG368" s="512"/>
      <c r="AH368" s="512"/>
      <c r="AI368" s="512"/>
      <c r="AJ368" s="512"/>
      <c r="AK368" s="517"/>
      <c r="AL368" s="529"/>
    </row>
    <row r="369" spans="1:40">
      <c r="B369" s="529"/>
      <c r="C369" s="537">
        <f>SUM(AJ337:AJ360)</f>
        <v>0</v>
      </c>
      <c r="D369" s="529"/>
      <c r="E369" s="538">
        <f t="shared" ref="E369:AI369" si="57">SUM(E337:E360)</f>
        <v>0</v>
      </c>
      <c r="F369" s="538">
        <f t="shared" si="57"/>
        <v>0</v>
      </c>
      <c r="G369" s="538">
        <f t="shared" si="57"/>
        <v>0</v>
      </c>
      <c r="H369" s="538">
        <f t="shared" si="57"/>
        <v>0</v>
      </c>
      <c r="I369" s="538">
        <f t="shared" si="57"/>
        <v>0</v>
      </c>
      <c r="J369" s="538">
        <f t="shared" si="57"/>
        <v>0</v>
      </c>
      <c r="K369" s="538">
        <f t="shared" si="57"/>
        <v>0</v>
      </c>
      <c r="L369" s="538">
        <f t="shared" si="57"/>
        <v>0</v>
      </c>
      <c r="M369" s="538">
        <f t="shared" si="57"/>
        <v>0</v>
      </c>
      <c r="N369" s="538">
        <f t="shared" si="57"/>
        <v>0</v>
      </c>
      <c r="O369" s="538">
        <f t="shared" si="57"/>
        <v>0</v>
      </c>
      <c r="P369" s="538">
        <f t="shared" si="57"/>
        <v>0</v>
      </c>
      <c r="Q369" s="538">
        <f t="shared" si="57"/>
        <v>0</v>
      </c>
      <c r="R369" s="538">
        <f t="shared" si="57"/>
        <v>0</v>
      </c>
      <c r="S369" s="538">
        <f t="shared" si="57"/>
        <v>0</v>
      </c>
      <c r="T369" s="538">
        <f t="shared" si="57"/>
        <v>0</v>
      </c>
      <c r="U369" s="538">
        <f t="shared" si="57"/>
        <v>0</v>
      </c>
      <c r="V369" s="538">
        <f t="shared" si="57"/>
        <v>0</v>
      </c>
      <c r="W369" s="538">
        <f t="shared" si="57"/>
        <v>0</v>
      </c>
      <c r="X369" s="538">
        <f t="shared" si="57"/>
        <v>0</v>
      </c>
      <c r="Y369" s="538">
        <f t="shared" si="57"/>
        <v>0</v>
      </c>
      <c r="Z369" s="538">
        <f t="shared" si="57"/>
        <v>0</v>
      </c>
      <c r="AA369" s="538">
        <f t="shared" si="57"/>
        <v>0</v>
      </c>
      <c r="AB369" s="538">
        <f t="shared" si="57"/>
        <v>0</v>
      </c>
      <c r="AC369" s="538">
        <f t="shared" si="57"/>
        <v>0</v>
      </c>
      <c r="AD369" s="538">
        <f t="shared" si="57"/>
        <v>0</v>
      </c>
      <c r="AE369" s="538">
        <f t="shared" si="57"/>
        <v>0</v>
      </c>
      <c r="AF369" s="538">
        <f t="shared" si="57"/>
        <v>0</v>
      </c>
      <c r="AG369" s="538">
        <f t="shared" si="57"/>
        <v>0</v>
      </c>
      <c r="AH369" s="538">
        <f t="shared" si="57"/>
        <v>0</v>
      </c>
      <c r="AI369" s="538">
        <f t="shared" si="57"/>
        <v>0</v>
      </c>
      <c r="AJ369" s="539">
        <f>SUM(F369:AI369)</f>
        <v>0</v>
      </c>
      <c r="AK369" s="529" t="s">
        <v>33</v>
      </c>
    </row>
    <row r="370" spans="1:40">
      <c r="B370" s="529"/>
      <c r="C370" s="537">
        <f>SUM(AK338:AK360)</f>
        <v>0</v>
      </c>
      <c r="D370" s="468"/>
      <c r="E370" s="540" t="str">
        <f t="shared" ref="E370:AI370" si="58">IF(E369=20,1,"ERRORE")</f>
        <v>ERRORE</v>
      </c>
      <c r="F370" s="540" t="str">
        <f t="shared" si="58"/>
        <v>ERRORE</v>
      </c>
      <c r="G370" s="540" t="str">
        <f t="shared" si="58"/>
        <v>ERRORE</v>
      </c>
      <c r="H370" s="540" t="str">
        <f t="shared" si="58"/>
        <v>ERRORE</v>
      </c>
      <c r="I370" s="540" t="str">
        <f t="shared" si="58"/>
        <v>ERRORE</v>
      </c>
      <c r="J370" s="540" t="str">
        <f t="shared" si="58"/>
        <v>ERRORE</v>
      </c>
      <c r="K370" s="540" t="str">
        <f t="shared" si="58"/>
        <v>ERRORE</v>
      </c>
      <c r="L370" s="540" t="str">
        <f t="shared" si="58"/>
        <v>ERRORE</v>
      </c>
      <c r="M370" s="540" t="str">
        <f t="shared" si="58"/>
        <v>ERRORE</v>
      </c>
      <c r="N370" s="540" t="str">
        <f t="shared" si="58"/>
        <v>ERRORE</v>
      </c>
      <c r="O370" s="540" t="str">
        <f t="shared" si="58"/>
        <v>ERRORE</v>
      </c>
      <c r="P370" s="540" t="str">
        <f t="shared" si="58"/>
        <v>ERRORE</v>
      </c>
      <c r="Q370" s="540" t="str">
        <f t="shared" si="58"/>
        <v>ERRORE</v>
      </c>
      <c r="R370" s="540" t="str">
        <f t="shared" si="58"/>
        <v>ERRORE</v>
      </c>
      <c r="S370" s="540" t="str">
        <f t="shared" si="58"/>
        <v>ERRORE</v>
      </c>
      <c r="T370" s="540" t="str">
        <f t="shared" si="58"/>
        <v>ERRORE</v>
      </c>
      <c r="U370" s="540" t="str">
        <f t="shared" si="58"/>
        <v>ERRORE</v>
      </c>
      <c r="V370" s="540" t="str">
        <f t="shared" si="58"/>
        <v>ERRORE</v>
      </c>
      <c r="W370" s="540" t="str">
        <f t="shared" si="58"/>
        <v>ERRORE</v>
      </c>
      <c r="X370" s="540" t="str">
        <f t="shared" si="58"/>
        <v>ERRORE</v>
      </c>
      <c r="Y370" s="540" t="str">
        <f t="shared" si="58"/>
        <v>ERRORE</v>
      </c>
      <c r="Z370" s="540" t="str">
        <f t="shared" si="58"/>
        <v>ERRORE</v>
      </c>
      <c r="AA370" s="540" t="str">
        <f t="shared" si="58"/>
        <v>ERRORE</v>
      </c>
      <c r="AB370" s="540" t="str">
        <f t="shared" si="58"/>
        <v>ERRORE</v>
      </c>
      <c r="AC370" s="540" t="str">
        <f t="shared" si="58"/>
        <v>ERRORE</v>
      </c>
      <c r="AD370" s="540" t="str">
        <f t="shared" si="58"/>
        <v>ERRORE</v>
      </c>
      <c r="AE370" s="540" t="str">
        <f t="shared" si="58"/>
        <v>ERRORE</v>
      </c>
      <c r="AF370" s="540" t="str">
        <f t="shared" si="58"/>
        <v>ERRORE</v>
      </c>
      <c r="AG370" s="540" t="str">
        <f t="shared" si="58"/>
        <v>ERRORE</v>
      </c>
      <c r="AH370" s="540" t="str">
        <f t="shared" si="58"/>
        <v>ERRORE</v>
      </c>
      <c r="AI370" s="540" t="str">
        <f t="shared" si="58"/>
        <v>ERRORE</v>
      </c>
      <c r="AJ370" s="541">
        <f>SUM(AJ337:AK360)</f>
        <v>0</v>
      </c>
      <c r="AK370" s="529" t="s">
        <v>35</v>
      </c>
    </row>
    <row r="371" spans="1:40">
      <c r="B371" s="542"/>
      <c r="C371" s="543">
        <f>SUM(C369:C370)</f>
        <v>0</v>
      </c>
      <c r="D371" s="544"/>
      <c r="E371" s="545"/>
      <c r="F371" s="545"/>
      <c r="G371" s="545"/>
      <c r="H371" s="545"/>
      <c r="I371" s="545"/>
      <c r="J371" s="545"/>
      <c r="K371" s="545"/>
      <c r="L371" s="545"/>
      <c r="M371" s="545"/>
      <c r="N371" s="545"/>
      <c r="O371" s="545"/>
      <c r="P371" s="545"/>
      <c r="Q371" s="545"/>
      <c r="R371" s="545"/>
      <c r="S371" s="545"/>
      <c r="T371" s="545"/>
      <c r="U371" s="545"/>
      <c r="V371" s="545"/>
      <c r="W371" s="545"/>
      <c r="X371" s="545"/>
      <c r="Y371" s="545"/>
      <c r="Z371" s="545"/>
      <c r="AA371" s="545"/>
      <c r="AB371" s="545"/>
      <c r="AC371" s="545"/>
      <c r="AD371" s="545"/>
      <c r="AE371" s="545"/>
      <c r="AF371" s="545"/>
      <c r="AG371" s="545"/>
      <c r="AH371" s="545"/>
      <c r="AI371" s="545"/>
      <c r="AJ371" s="545"/>
      <c r="AK371" s="545"/>
      <c r="AL371" s="545"/>
    </row>
    <row r="372" spans="1:40" ht="16.5">
      <c r="E372" s="546" t="s">
        <v>11</v>
      </c>
      <c r="F372" s="546"/>
      <c r="G372" s="546">
        <v>2</v>
      </c>
      <c r="H372" s="547" t="s">
        <v>11</v>
      </c>
      <c r="I372" s="547"/>
      <c r="J372" s="547"/>
      <c r="K372" s="547"/>
      <c r="L372" s="547"/>
      <c r="M372" s="547"/>
      <c r="N372" s="547">
        <v>3</v>
      </c>
      <c r="O372" s="547" t="s">
        <v>11</v>
      </c>
      <c r="P372" s="547"/>
      <c r="Q372" s="547"/>
      <c r="R372" s="547"/>
      <c r="S372" s="547"/>
      <c r="T372" s="547"/>
      <c r="U372" s="547"/>
      <c r="V372" s="547">
        <v>4</v>
      </c>
      <c r="W372" s="547"/>
      <c r="X372" s="547"/>
      <c r="Y372" s="547"/>
      <c r="Z372" s="547"/>
      <c r="AA372" s="547"/>
      <c r="AB372" s="547">
        <v>1</v>
      </c>
      <c r="AC372" s="547" t="s">
        <v>11</v>
      </c>
      <c r="AD372" s="547"/>
      <c r="AE372" s="547"/>
      <c r="AF372" s="547"/>
      <c r="AG372" s="547"/>
      <c r="AH372" s="547"/>
      <c r="AI372" s="547">
        <v>2</v>
      </c>
      <c r="AK372" s="18"/>
      <c r="AL372" s="18"/>
      <c r="AM372" s="18"/>
      <c r="AN372" s="18"/>
    </row>
    <row r="373" spans="1:40" ht="16.5">
      <c r="B373" s="15"/>
      <c r="C373" s="16"/>
      <c r="D373" s="17"/>
      <c r="E373" s="548"/>
      <c r="F373" s="548"/>
      <c r="G373" s="548"/>
      <c r="H373" s="548"/>
      <c r="I373" s="548"/>
      <c r="J373" s="548"/>
      <c r="K373" s="548"/>
      <c r="L373" s="548"/>
      <c r="M373" s="548"/>
      <c r="N373" s="548"/>
      <c r="O373" s="548"/>
      <c r="P373" s="548"/>
      <c r="Q373" s="548"/>
      <c r="R373" s="548"/>
      <c r="S373" s="548"/>
      <c r="T373" s="548"/>
      <c r="U373" s="548"/>
      <c r="V373" s="548"/>
      <c r="W373" s="548"/>
      <c r="X373" s="548"/>
      <c r="Y373" s="548"/>
      <c r="Z373" s="548"/>
      <c r="AA373" s="548"/>
      <c r="AB373" s="548"/>
      <c r="AC373" s="548"/>
      <c r="AD373" s="548"/>
      <c r="AE373" s="548"/>
      <c r="AF373" s="548"/>
      <c r="AG373" s="548"/>
      <c r="AH373" s="548"/>
      <c r="AI373" s="548"/>
      <c r="AL373" s="549" t="s">
        <v>29</v>
      </c>
      <c r="AM373" s="550" t="s">
        <v>31</v>
      </c>
      <c r="AN373" s="551" t="s">
        <v>89</v>
      </c>
    </row>
    <row r="374" spans="1:40" ht="14.25">
      <c r="B374" s="15" t="s">
        <v>2</v>
      </c>
      <c r="C374" s="552" t="s">
        <v>151</v>
      </c>
      <c r="D374" s="553"/>
      <c r="E374" s="554"/>
      <c r="F374" s="554"/>
      <c r="G374" s="554"/>
      <c r="H374" s="554"/>
      <c r="I374" s="554"/>
      <c r="J374" s="554"/>
      <c r="K374" s="554"/>
      <c r="L374" s="554"/>
      <c r="M374" s="554"/>
      <c r="N374" s="554"/>
      <c r="O374" s="554"/>
      <c r="P374" s="554"/>
      <c r="Q374" s="554"/>
      <c r="R374" s="554"/>
      <c r="S374" s="554"/>
      <c r="T374" s="554"/>
      <c r="U374" s="554"/>
      <c r="V374" s="554"/>
      <c r="W374" s="554"/>
      <c r="X374" s="554"/>
      <c r="Y374" s="554"/>
      <c r="Z374" s="554"/>
      <c r="AA374" s="555"/>
      <c r="AB374" s="556"/>
      <c r="AC374" s="556"/>
      <c r="AD374" s="557"/>
      <c r="AE374" s="554"/>
      <c r="AF374" s="554"/>
      <c r="AG374" s="558"/>
      <c r="AH374" s="559"/>
      <c r="AI374" s="560"/>
      <c r="AJ374" s="561" t="s">
        <v>4</v>
      </c>
      <c r="AK374" s="562" t="s">
        <v>5</v>
      </c>
      <c r="AL374" s="563">
        <f>COUNTIF($F375:$AE375,$D396)</f>
        <v>0</v>
      </c>
      <c r="AM374" s="564">
        <f>COUNTIF($F375:$AE375,$D397)</f>
        <v>0</v>
      </c>
      <c r="AN374" s="564">
        <f>COUNTIF($F375:$AE375,$D398)</f>
        <v>0</v>
      </c>
    </row>
    <row r="375" spans="1:40" ht="15">
      <c r="A375" s="142"/>
      <c r="B375" s="285" t="s">
        <v>11</v>
      </c>
      <c r="C375" s="12" t="s">
        <v>152</v>
      </c>
      <c r="D375" s="565" t="s">
        <v>7</v>
      </c>
      <c r="E375" s="566"/>
      <c r="F375" s="566"/>
      <c r="G375" s="567"/>
      <c r="H375" s="567"/>
      <c r="I375" s="567"/>
      <c r="J375" s="567"/>
      <c r="K375" s="567"/>
      <c r="L375" s="567"/>
      <c r="M375" s="567"/>
      <c r="N375" s="567"/>
      <c r="O375" s="567"/>
      <c r="P375" s="567"/>
      <c r="Q375" s="567"/>
      <c r="R375" s="567"/>
      <c r="S375" s="567"/>
      <c r="T375" s="567"/>
      <c r="U375" s="567"/>
      <c r="V375" s="567"/>
      <c r="W375" s="567"/>
      <c r="X375" s="567"/>
      <c r="Y375" s="567"/>
      <c r="Z375" s="567"/>
      <c r="AA375" s="568"/>
      <c r="AB375" s="569"/>
      <c r="AC375" s="569"/>
      <c r="AD375" s="567"/>
      <c r="AE375" s="567"/>
      <c r="AF375" s="567"/>
      <c r="AG375" s="566"/>
      <c r="AH375" s="570"/>
      <c r="AI375" s="571"/>
      <c r="AJ375" s="572"/>
      <c r="AK375" s="572"/>
      <c r="AL375" s="563"/>
      <c r="AM375" s="564"/>
      <c r="AN375" s="564"/>
    </row>
    <row r="376" spans="1:40" ht="15">
      <c r="B376" s="157">
        <v>1648</v>
      </c>
      <c r="C376" s="12"/>
      <c r="D376" s="573" t="s">
        <v>8</v>
      </c>
      <c r="E376" s="574"/>
      <c r="F376" s="574"/>
      <c r="G376" s="575"/>
      <c r="H376" s="575"/>
      <c r="I376" s="575"/>
      <c r="J376" s="575"/>
      <c r="K376" s="575"/>
      <c r="L376" s="575"/>
      <c r="M376" s="575"/>
      <c r="N376" s="575"/>
      <c r="O376" s="575"/>
      <c r="P376" s="575"/>
      <c r="Q376" s="575"/>
      <c r="R376" s="575"/>
      <c r="S376" s="575"/>
      <c r="T376" s="575"/>
      <c r="U376" s="575"/>
      <c r="V376" s="575"/>
      <c r="W376" s="575"/>
      <c r="X376" s="575"/>
      <c r="Y376" s="575"/>
      <c r="Z376" s="575"/>
      <c r="AA376" s="576"/>
      <c r="AB376" s="577"/>
      <c r="AC376" s="577"/>
      <c r="AD376" s="578"/>
      <c r="AE376" s="578"/>
      <c r="AF376" s="578"/>
      <c r="AG376" s="574"/>
      <c r="AH376" s="579"/>
      <c r="AI376" s="580"/>
      <c r="AJ376" s="581">
        <f>SUM(E376:AI376)</f>
        <v>0</v>
      </c>
      <c r="AK376" s="582">
        <f>SUM(E377:AI377)</f>
        <v>0</v>
      </c>
      <c r="AL376" s="563"/>
      <c r="AM376" s="564"/>
      <c r="AN376" s="564"/>
    </row>
    <row r="377" spans="1:40" ht="15">
      <c r="A377" s="221"/>
      <c r="B377" s="583"/>
      <c r="C377" s="584">
        <f>SUM(AJ375:AK377)</f>
        <v>0</v>
      </c>
      <c r="D377" s="565" t="s">
        <v>9</v>
      </c>
      <c r="E377" s="585"/>
      <c r="F377" s="585"/>
      <c r="G377" s="586"/>
      <c r="H377" s="586"/>
      <c r="I377" s="586"/>
      <c r="J377" s="586"/>
      <c r="K377" s="586"/>
      <c r="L377" s="586"/>
      <c r="M377" s="586"/>
      <c r="N377" s="586"/>
      <c r="O377" s="586"/>
      <c r="P377" s="586"/>
      <c r="Q377" s="586"/>
      <c r="R377" s="586"/>
      <c r="S377" s="586"/>
      <c r="T377" s="586"/>
      <c r="U377" s="586"/>
      <c r="V377" s="586"/>
      <c r="W377" s="586"/>
      <c r="X377" s="586"/>
      <c r="Y377" s="586"/>
      <c r="Z377" s="586"/>
      <c r="AA377" s="587"/>
      <c r="AB377" s="588"/>
      <c r="AC377" s="588"/>
      <c r="AD377" s="589"/>
      <c r="AE377" s="589"/>
      <c r="AF377" s="589"/>
      <c r="AG377" s="585"/>
      <c r="AH377" s="590"/>
      <c r="AI377" s="580"/>
      <c r="AJ377" s="591"/>
      <c r="AK377" s="592"/>
      <c r="AL377" s="563">
        <f>COUNTIF($F378:$AE378,$D396)</f>
        <v>0</v>
      </c>
      <c r="AM377" s="564">
        <f>COUNTIF($F378:$AE378,$D397)</f>
        <v>0</v>
      </c>
      <c r="AN377" s="564">
        <f>COUNTIF($F378:$AE378,$D398)</f>
        <v>0</v>
      </c>
    </row>
    <row r="378" spans="1:40" ht="15" customHeight="1">
      <c r="A378" s="142"/>
      <c r="B378" s="583"/>
      <c r="C378" s="11" t="s">
        <v>153</v>
      </c>
      <c r="D378" s="593" t="s">
        <v>7</v>
      </c>
      <c r="E378" s="567"/>
      <c r="F378" s="567"/>
      <c r="G378" s="567"/>
      <c r="H378" s="567"/>
      <c r="I378" s="567"/>
      <c r="J378" s="567"/>
      <c r="K378" s="567"/>
      <c r="L378" s="567"/>
      <c r="M378" s="567"/>
      <c r="N378" s="567"/>
      <c r="O378" s="567"/>
      <c r="P378" s="567"/>
      <c r="Q378" s="567"/>
      <c r="R378" s="567"/>
      <c r="S378" s="567"/>
      <c r="T378" s="567"/>
      <c r="U378" s="567"/>
      <c r="V378" s="567"/>
      <c r="W378" s="567"/>
      <c r="X378" s="567"/>
      <c r="Y378" s="566"/>
      <c r="Z378" s="566"/>
      <c r="AA378" s="568"/>
      <c r="AB378" s="569"/>
      <c r="AC378" s="569"/>
      <c r="AD378" s="567"/>
      <c r="AE378" s="567"/>
      <c r="AF378" s="567"/>
      <c r="AG378" s="567"/>
      <c r="AH378" s="594"/>
      <c r="AI378" s="571"/>
      <c r="AJ378" s="592"/>
      <c r="AK378" s="592"/>
      <c r="AL378" s="563"/>
      <c r="AM378" s="564"/>
      <c r="AN378" s="564"/>
    </row>
    <row r="379" spans="1:40" ht="15">
      <c r="B379" s="157">
        <v>1558</v>
      </c>
      <c r="C379" s="11"/>
      <c r="D379" s="595" t="s">
        <v>8</v>
      </c>
      <c r="E379" s="575"/>
      <c r="F379" s="575"/>
      <c r="G379" s="575"/>
      <c r="H379" s="575"/>
      <c r="I379" s="575"/>
      <c r="J379" s="575"/>
      <c r="K379" s="575"/>
      <c r="L379" s="575"/>
      <c r="M379" s="575"/>
      <c r="N379" s="575"/>
      <c r="O379" s="575"/>
      <c r="P379" s="575"/>
      <c r="Q379" s="575"/>
      <c r="R379" s="575"/>
      <c r="S379" s="575"/>
      <c r="T379" s="575"/>
      <c r="U379" s="575"/>
      <c r="V379" s="575"/>
      <c r="W379" s="575"/>
      <c r="X379" s="575"/>
      <c r="Y379" s="574"/>
      <c r="Z379" s="574"/>
      <c r="AA379" s="576"/>
      <c r="AB379" s="577"/>
      <c r="AC379" s="577"/>
      <c r="AD379" s="578"/>
      <c r="AE379" s="578"/>
      <c r="AF379" s="578"/>
      <c r="AG379" s="575"/>
      <c r="AH379" s="596"/>
      <c r="AI379" s="580"/>
      <c r="AJ379" s="581">
        <f>SUM(E379:AI379)</f>
        <v>0</v>
      </c>
      <c r="AK379" s="582">
        <f>SUM(E380:AI380)</f>
        <v>0</v>
      </c>
      <c r="AL379" s="563"/>
      <c r="AM379" s="564"/>
      <c r="AN379" s="564"/>
    </row>
    <row r="380" spans="1:40" ht="15">
      <c r="A380" s="221"/>
      <c r="B380" s="583" t="s">
        <v>11</v>
      </c>
      <c r="C380" s="584">
        <f>SUM(AJ378:AK380)</f>
        <v>0</v>
      </c>
      <c r="D380" s="593" t="s">
        <v>9</v>
      </c>
      <c r="E380" s="597"/>
      <c r="F380" s="597"/>
      <c r="G380" s="597"/>
      <c r="H380" s="597"/>
      <c r="I380" s="597"/>
      <c r="J380" s="597"/>
      <c r="K380" s="597"/>
      <c r="L380" s="597"/>
      <c r="M380" s="597"/>
      <c r="N380" s="597"/>
      <c r="O380" s="597"/>
      <c r="P380" s="597"/>
      <c r="Q380" s="597"/>
      <c r="R380" s="597"/>
      <c r="S380" s="597"/>
      <c r="T380" s="597"/>
      <c r="U380" s="597"/>
      <c r="V380" s="597"/>
      <c r="W380" s="597"/>
      <c r="X380" s="597"/>
      <c r="Y380" s="598"/>
      <c r="Z380" s="598"/>
      <c r="AA380" s="599"/>
      <c r="AB380" s="600"/>
      <c r="AC380" s="600"/>
      <c r="AD380" s="601"/>
      <c r="AE380" s="601"/>
      <c r="AF380" s="601"/>
      <c r="AG380" s="597"/>
      <c r="AH380" s="602"/>
      <c r="AI380" s="580"/>
      <c r="AJ380" s="592"/>
      <c r="AK380" s="592"/>
      <c r="AL380" s="563">
        <f>COUNTIF($F381:$AE381,$D396)</f>
        <v>0</v>
      </c>
      <c r="AM380" s="564">
        <f>COUNTIF($F381:$AE381,$D397)</f>
        <v>0</v>
      </c>
      <c r="AN380" s="564">
        <f>COUNTIF($F381:$AE381,$D398)</f>
        <v>0</v>
      </c>
    </row>
    <row r="381" spans="1:40" ht="14.25" customHeight="1">
      <c r="A381" s="142"/>
      <c r="B381" s="583"/>
      <c r="C381" s="11" t="s">
        <v>154</v>
      </c>
      <c r="D381" s="565" t="s">
        <v>7</v>
      </c>
      <c r="E381" s="603"/>
      <c r="F381" s="603"/>
      <c r="G381" s="603"/>
      <c r="H381" s="603"/>
      <c r="I381" s="603"/>
      <c r="J381" s="603"/>
      <c r="K381" s="603"/>
      <c r="L381" s="603"/>
      <c r="M381" s="603"/>
      <c r="N381" s="603"/>
      <c r="O381" s="603"/>
      <c r="P381" s="603"/>
      <c r="Q381" s="603"/>
      <c r="R381" s="603"/>
      <c r="S381" s="603"/>
      <c r="T381" s="603"/>
      <c r="U381" s="603"/>
      <c r="V381" s="603"/>
      <c r="W381" s="603"/>
      <c r="X381" s="603"/>
      <c r="Y381" s="603"/>
      <c r="Z381" s="603"/>
      <c r="AA381" s="604"/>
      <c r="AB381" s="605"/>
      <c r="AC381" s="605"/>
      <c r="AD381" s="603"/>
      <c r="AE381" s="603"/>
      <c r="AF381" s="603"/>
      <c r="AG381" s="603"/>
      <c r="AH381" s="606"/>
      <c r="AI381" s="571"/>
      <c r="AJ381" s="572"/>
      <c r="AK381" s="592"/>
      <c r="AL381" s="563"/>
      <c r="AM381" s="564"/>
      <c r="AN381" s="564"/>
    </row>
    <row r="382" spans="1:40" ht="14.25">
      <c r="B382" s="157">
        <v>1313</v>
      </c>
      <c r="C382" s="11"/>
      <c r="D382" s="573" t="s">
        <v>8</v>
      </c>
      <c r="E382" s="575"/>
      <c r="F382" s="575"/>
      <c r="G382" s="575"/>
      <c r="H382" s="575"/>
      <c r="I382" s="575"/>
      <c r="J382" s="575"/>
      <c r="K382" s="575"/>
      <c r="L382" s="575"/>
      <c r="M382" s="575"/>
      <c r="N382" s="575"/>
      <c r="O382" s="575"/>
      <c r="P382" s="575"/>
      <c r="Q382" s="575"/>
      <c r="R382" s="575"/>
      <c r="S382" s="575"/>
      <c r="T382" s="575"/>
      <c r="U382" s="575"/>
      <c r="V382" s="575"/>
      <c r="W382" s="575"/>
      <c r="X382" s="575"/>
      <c r="Y382" s="575"/>
      <c r="Z382" s="575"/>
      <c r="AA382" s="576"/>
      <c r="AB382" s="577"/>
      <c r="AC382" s="577"/>
      <c r="AD382" s="578"/>
      <c r="AE382" s="578"/>
      <c r="AF382" s="578"/>
      <c r="AG382" s="575"/>
      <c r="AH382" s="596"/>
      <c r="AI382" s="580"/>
      <c r="AJ382" s="581">
        <f>SUM(E382:AI382)</f>
        <v>0</v>
      </c>
      <c r="AK382" s="582">
        <f>SUM(E383:AI383)</f>
        <v>0</v>
      </c>
      <c r="AL382" s="563"/>
      <c r="AM382" s="564"/>
      <c r="AN382" s="564"/>
    </row>
    <row r="383" spans="1:40" ht="14.25">
      <c r="A383" s="221"/>
      <c r="B383" s="583"/>
      <c r="C383" s="607">
        <f>SUM(AJ381:AK383)</f>
        <v>0</v>
      </c>
      <c r="D383" s="565" t="s">
        <v>9</v>
      </c>
      <c r="E383" s="586"/>
      <c r="F383" s="586"/>
      <c r="G383" s="586"/>
      <c r="H383" s="586"/>
      <c r="I383" s="586"/>
      <c r="J383" s="586"/>
      <c r="K383" s="586"/>
      <c r="L383" s="586"/>
      <c r="M383" s="586"/>
      <c r="N383" s="586"/>
      <c r="O383" s="586"/>
      <c r="P383" s="586"/>
      <c r="Q383" s="586"/>
      <c r="R383" s="586"/>
      <c r="S383" s="586"/>
      <c r="T383" s="586"/>
      <c r="U383" s="586"/>
      <c r="V383" s="586"/>
      <c r="W383" s="586"/>
      <c r="X383" s="586"/>
      <c r="Y383" s="586"/>
      <c r="Z383" s="586"/>
      <c r="AA383" s="587"/>
      <c r="AB383" s="588"/>
      <c r="AC383" s="588"/>
      <c r="AD383" s="589"/>
      <c r="AE383" s="589"/>
      <c r="AF383" s="589"/>
      <c r="AG383" s="586"/>
      <c r="AH383" s="608"/>
      <c r="AI383" s="580"/>
      <c r="AJ383" s="592"/>
      <c r="AK383" s="592"/>
      <c r="AL383" s="563">
        <f>COUNTIF($F390:$AE390,$D396)</f>
        <v>0</v>
      </c>
      <c r="AM383" s="564">
        <f>COUNTIF($F390:$AE390,$D397)</f>
        <v>0</v>
      </c>
      <c r="AN383" s="564">
        <f>COUNTIF($F390:$AE390,$D398)</f>
        <v>0</v>
      </c>
    </row>
    <row r="384" spans="1:40" ht="16.5" customHeight="1">
      <c r="A384" s="142"/>
      <c r="B384" s="267"/>
      <c r="C384" s="11" t="s">
        <v>133</v>
      </c>
      <c r="D384" s="565" t="s">
        <v>7</v>
      </c>
      <c r="E384" s="567"/>
      <c r="F384" s="567"/>
      <c r="G384" s="567"/>
      <c r="H384" s="567"/>
      <c r="I384" s="567"/>
      <c r="J384" s="567"/>
      <c r="K384" s="566"/>
      <c r="L384" s="566"/>
      <c r="M384" s="567"/>
      <c r="N384" s="567"/>
      <c r="O384" s="567"/>
      <c r="P384" s="567"/>
      <c r="Q384" s="567"/>
      <c r="R384" s="567"/>
      <c r="S384" s="567"/>
      <c r="T384" s="567"/>
      <c r="U384" s="567"/>
      <c r="V384" s="567"/>
      <c r="W384" s="567"/>
      <c r="X384" s="567"/>
      <c r="Y384" s="566"/>
      <c r="Z384" s="566"/>
      <c r="AA384" s="568"/>
      <c r="AB384" s="609"/>
      <c r="AC384" s="609"/>
      <c r="AD384" s="567"/>
      <c r="AE384" s="567"/>
      <c r="AF384" s="567"/>
      <c r="AG384" s="567"/>
      <c r="AH384" s="594"/>
      <c r="AI384" s="571"/>
      <c r="AJ384" s="572"/>
      <c r="AK384" s="592"/>
      <c r="AL384" s="563"/>
      <c r="AM384" s="564" t="s">
        <v>11</v>
      </c>
      <c r="AN384" s="564"/>
    </row>
    <row r="385" spans="1:40" ht="16.5">
      <c r="B385" s="172">
        <v>1775</v>
      </c>
      <c r="C385" s="11"/>
      <c r="D385" s="573" t="s">
        <v>8</v>
      </c>
      <c r="E385" s="575"/>
      <c r="F385" s="575"/>
      <c r="G385" s="575"/>
      <c r="H385" s="575"/>
      <c r="I385" s="575"/>
      <c r="J385" s="575"/>
      <c r="K385" s="575"/>
      <c r="L385" s="574"/>
      <c r="M385" s="575"/>
      <c r="N385" s="575"/>
      <c r="O385" s="575"/>
      <c r="P385" s="575"/>
      <c r="Q385" s="575"/>
      <c r="R385" s="575"/>
      <c r="S385" s="575"/>
      <c r="T385" s="575"/>
      <c r="U385" s="575"/>
      <c r="V385" s="575"/>
      <c r="W385" s="575"/>
      <c r="X385" s="575"/>
      <c r="Y385" s="575"/>
      <c r="Z385" s="574"/>
      <c r="AA385" s="576"/>
      <c r="AB385" s="610"/>
      <c r="AC385" s="610"/>
      <c r="AD385" s="575"/>
      <c r="AE385" s="575"/>
      <c r="AF385" s="575"/>
      <c r="AG385" s="575"/>
      <c r="AH385" s="596"/>
      <c r="AI385" s="580"/>
      <c r="AJ385" s="581">
        <f>SUM(E385:AI385)</f>
        <v>0</v>
      </c>
      <c r="AK385" s="582">
        <f>SUM(E386:AI386)</f>
        <v>0</v>
      </c>
      <c r="AL385" s="611"/>
      <c r="AM385" s="612"/>
      <c r="AN385" s="612"/>
    </row>
    <row r="386" spans="1:40" ht="16.5">
      <c r="A386" s="221"/>
      <c r="B386" s="249"/>
      <c r="C386" s="584">
        <f>SUM(AJ384:AK386)</f>
        <v>0</v>
      </c>
      <c r="D386" s="565" t="s">
        <v>9</v>
      </c>
      <c r="E386" s="597"/>
      <c r="F386" s="597"/>
      <c r="G386" s="597"/>
      <c r="H386" s="597"/>
      <c r="I386" s="597"/>
      <c r="J386" s="597"/>
      <c r="K386" s="598"/>
      <c r="L386" s="598"/>
      <c r="M386" s="597"/>
      <c r="N386" s="597"/>
      <c r="O386" s="597"/>
      <c r="P386" s="597"/>
      <c r="Q386" s="597"/>
      <c r="R386" s="597"/>
      <c r="S386" s="597"/>
      <c r="T386" s="597"/>
      <c r="U386" s="597"/>
      <c r="V386" s="597"/>
      <c r="W386" s="597"/>
      <c r="X386" s="597"/>
      <c r="Y386" s="598"/>
      <c r="Z386" s="598"/>
      <c r="AA386" s="599"/>
      <c r="AB386" s="613"/>
      <c r="AC386" s="613"/>
      <c r="AD386" s="597"/>
      <c r="AE386" s="597"/>
      <c r="AF386" s="597"/>
      <c r="AG386" s="597"/>
      <c r="AH386" s="602"/>
      <c r="AI386" s="580"/>
      <c r="AJ386" s="614"/>
      <c r="AK386" s="592"/>
      <c r="AL386" s="615">
        <f>SUM(AL369:AL385)</f>
        <v>0</v>
      </c>
      <c r="AM386" s="616">
        <f>SUM(AM369:AM385)</f>
        <v>0</v>
      </c>
      <c r="AN386" s="616">
        <f>SUM(AN369:AN385)</f>
        <v>0</v>
      </c>
    </row>
    <row r="387" spans="1:40" ht="16.5" customHeight="1">
      <c r="A387" s="142"/>
      <c r="B387" s="267"/>
      <c r="C387" s="11" t="s">
        <v>120</v>
      </c>
      <c r="D387" s="565" t="s">
        <v>7</v>
      </c>
      <c r="E387" s="603"/>
      <c r="F387" s="603"/>
      <c r="G387" s="603"/>
      <c r="H387" s="603"/>
      <c r="I387" s="603"/>
      <c r="J387" s="603"/>
      <c r="K387" s="617"/>
      <c r="L387" s="617"/>
      <c r="M387" s="603"/>
      <c r="N387" s="603"/>
      <c r="O387" s="603"/>
      <c r="P387" s="603"/>
      <c r="Q387" s="603"/>
      <c r="R387" s="603"/>
      <c r="S387" s="603"/>
      <c r="T387" s="603"/>
      <c r="U387" s="603"/>
      <c r="V387" s="603"/>
      <c r="W387" s="603"/>
      <c r="X387" s="603"/>
      <c r="Y387" s="617"/>
      <c r="Z387" s="617"/>
      <c r="AA387" s="604"/>
      <c r="AB387" s="618"/>
      <c r="AC387" s="618"/>
      <c r="AD387" s="603"/>
      <c r="AE387" s="603"/>
      <c r="AF387" s="603"/>
      <c r="AG387" s="603"/>
      <c r="AH387" s="606"/>
      <c r="AI387" s="571"/>
      <c r="AJ387" s="592"/>
      <c r="AK387" s="592"/>
      <c r="AL387" s="563"/>
      <c r="AM387" s="564" t="s">
        <v>11</v>
      </c>
      <c r="AN387" s="564"/>
    </row>
    <row r="388" spans="1:40" ht="16.5">
      <c r="B388" s="172"/>
      <c r="C388" s="11"/>
      <c r="D388" s="573" t="s">
        <v>8</v>
      </c>
      <c r="E388" s="575"/>
      <c r="F388" s="575"/>
      <c r="G388" s="575"/>
      <c r="H388" s="575"/>
      <c r="I388" s="575"/>
      <c r="J388" s="575"/>
      <c r="K388" s="575"/>
      <c r="L388" s="574"/>
      <c r="M388" s="575"/>
      <c r="N388" s="575"/>
      <c r="O388" s="575"/>
      <c r="P388" s="575"/>
      <c r="Q388" s="575"/>
      <c r="R388" s="575"/>
      <c r="S388" s="575"/>
      <c r="T388" s="575"/>
      <c r="U388" s="575"/>
      <c r="V388" s="575"/>
      <c r="W388" s="575"/>
      <c r="X388" s="575"/>
      <c r="Y388" s="575"/>
      <c r="Z388" s="574"/>
      <c r="AA388" s="576"/>
      <c r="AB388" s="610"/>
      <c r="AC388" s="610"/>
      <c r="AD388" s="575"/>
      <c r="AE388" s="575"/>
      <c r="AF388" s="575"/>
      <c r="AG388" s="575"/>
      <c r="AH388" s="596"/>
      <c r="AI388" s="580"/>
      <c r="AJ388" s="581">
        <f>SUM(E388:AI388)</f>
        <v>0</v>
      </c>
      <c r="AK388" s="582">
        <f>SUM(E389:AI389)</f>
        <v>0</v>
      </c>
      <c r="AL388" s="611"/>
      <c r="AM388" s="612"/>
      <c r="AN388" s="612"/>
    </row>
    <row r="389" spans="1:40" ht="16.5">
      <c r="A389" s="221"/>
      <c r="B389" s="249"/>
      <c r="C389" s="584">
        <f>SUM(AJ387:AK389)</f>
        <v>0</v>
      </c>
      <c r="D389" s="565" t="s">
        <v>9</v>
      </c>
      <c r="E389" s="586"/>
      <c r="F389" s="586"/>
      <c r="G389" s="586"/>
      <c r="H389" s="586"/>
      <c r="I389" s="586"/>
      <c r="J389" s="586"/>
      <c r="K389" s="585"/>
      <c r="L389" s="585"/>
      <c r="M389" s="586"/>
      <c r="N389" s="586"/>
      <c r="O389" s="586"/>
      <c r="P389" s="586"/>
      <c r="Q389" s="586"/>
      <c r="R389" s="586"/>
      <c r="S389" s="586"/>
      <c r="T389" s="586"/>
      <c r="U389" s="586"/>
      <c r="V389" s="586"/>
      <c r="W389" s="586"/>
      <c r="X389" s="586"/>
      <c r="Y389" s="585"/>
      <c r="Z389" s="585"/>
      <c r="AA389" s="587"/>
      <c r="AB389" s="619"/>
      <c r="AC389" s="619"/>
      <c r="AD389" s="586"/>
      <c r="AE389" s="586"/>
      <c r="AF389" s="586"/>
      <c r="AG389" s="586"/>
      <c r="AH389" s="608"/>
      <c r="AI389" s="580"/>
      <c r="AJ389" s="614"/>
      <c r="AK389" s="592"/>
      <c r="AL389" s="615">
        <f>SUM(AL372:AL388)</f>
        <v>0</v>
      </c>
      <c r="AM389" s="616">
        <f>SUM(AM372:AM388)</f>
        <v>0</v>
      </c>
      <c r="AN389" s="616">
        <f>SUM(AN372:AN388)</f>
        <v>0</v>
      </c>
    </row>
    <row r="390" spans="1:40" ht="16.5" customHeight="1">
      <c r="A390" s="142"/>
      <c r="B390" s="267"/>
      <c r="C390" s="11" t="s">
        <v>132</v>
      </c>
      <c r="D390" s="453" t="s">
        <v>7</v>
      </c>
      <c r="E390" s="567"/>
      <c r="F390" s="567"/>
      <c r="G390" s="567"/>
      <c r="H390" s="567"/>
      <c r="I390" s="567"/>
      <c r="J390" s="567"/>
      <c r="K390" s="567"/>
      <c r="L390" s="567"/>
      <c r="M390" s="567"/>
      <c r="N390" s="567"/>
      <c r="O390" s="567"/>
      <c r="P390" s="567"/>
      <c r="Q390" s="567"/>
      <c r="R390" s="567"/>
      <c r="S390" s="567"/>
      <c r="T390" s="567"/>
      <c r="U390" s="567"/>
      <c r="V390" s="567"/>
      <c r="W390" s="567"/>
      <c r="X390" s="567"/>
      <c r="Y390" s="567"/>
      <c r="Z390" s="567"/>
      <c r="AA390" s="568"/>
      <c r="AB390" s="609"/>
      <c r="AC390" s="609"/>
      <c r="AD390" s="567"/>
      <c r="AE390" s="567"/>
      <c r="AF390" s="567"/>
      <c r="AG390" s="567"/>
      <c r="AH390" s="594"/>
      <c r="AI390" s="620"/>
      <c r="AJ390" s="572"/>
      <c r="AK390" s="592"/>
      <c r="AL390" s="563"/>
      <c r="AM390" s="564" t="s">
        <v>11</v>
      </c>
      <c r="AN390" s="564"/>
    </row>
    <row r="391" spans="1:40" ht="16.5">
      <c r="B391" s="172"/>
      <c r="C391" s="11"/>
      <c r="D391" s="158" t="s">
        <v>8</v>
      </c>
      <c r="E391" s="575"/>
      <c r="F391" s="575"/>
      <c r="G391" s="575"/>
      <c r="H391" s="575"/>
      <c r="I391" s="575"/>
      <c r="J391" s="575"/>
      <c r="K391" s="575"/>
      <c r="L391" s="575"/>
      <c r="M391" s="575"/>
      <c r="N391" s="575"/>
      <c r="O391" s="575"/>
      <c r="P391" s="575"/>
      <c r="Q391" s="575"/>
      <c r="R391" s="575"/>
      <c r="S391" s="575"/>
      <c r="T391" s="575"/>
      <c r="U391" s="575"/>
      <c r="V391" s="575"/>
      <c r="W391" s="575"/>
      <c r="X391" s="575"/>
      <c r="Y391" s="575"/>
      <c r="Z391" s="575"/>
      <c r="AA391" s="576"/>
      <c r="AB391" s="610"/>
      <c r="AC391" s="610"/>
      <c r="AD391" s="575"/>
      <c r="AE391" s="575"/>
      <c r="AF391" s="575"/>
      <c r="AG391" s="575"/>
      <c r="AH391" s="596"/>
      <c r="AI391" s="621"/>
      <c r="AJ391" s="581">
        <f>SUM(E391:AI391)</f>
        <v>0</v>
      </c>
      <c r="AK391" s="582">
        <f>SUM(E392:AI392)</f>
        <v>0</v>
      </c>
      <c r="AL391" s="611"/>
      <c r="AM391" s="612"/>
      <c r="AN391" s="612"/>
    </row>
    <row r="392" spans="1:40" ht="16.5">
      <c r="A392" s="221"/>
      <c r="B392" s="249"/>
      <c r="C392" s="584">
        <f>SUM(AJ390:AK392)</f>
        <v>0</v>
      </c>
      <c r="D392" s="457" t="s">
        <v>9</v>
      </c>
      <c r="E392" s="597"/>
      <c r="F392" s="597"/>
      <c r="G392" s="597"/>
      <c r="H392" s="597"/>
      <c r="I392" s="597"/>
      <c r="J392" s="597"/>
      <c r="K392" s="597"/>
      <c r="L392" s="597"/>
      <c r="M392" s="597"/>
      <c r="N392" s="597"/>
      <c r="O392" s="597"/>
      <c r="P392" s="597"/>
      <c r="Q392" s="597"/>
      <c r="R392" s="597"/>
      <c r="S392" s="597"/>
      <c r="T392" s="597"/>
      <c r="U392" s="597"/>
      <c r="V392" s="597"/>
      <c r="W392" s="597"/>
      <c r="X392" s="597"/>
      <c r="Y392" s="597"/>
      <c r="Z392" s="597"/>
      <c r="AA392" s="599"/>
      <c r="AB392" s="613"/>
      <c r="AC392" s="613"/>
      <c r="AD392" s="597"/>
      <c r="AE392" s="597"/>
      <c r="AF392" s="597"/>
      <c r="AG392" s="597"/>
      <c r="AH392" s="602"/>
      <c r="AI392" s="622"/>
      <c r="AJ392" s="614"/>
      <c r="AK392" s="592"/>
      <c r="AL392" s="615">
        <f>SUM(AL374:AL391)</f>
        <v>0</v>
      </c>
      <c r="AM392" s="616">
        <f>SUM(AM374:AM391)</f>
        <v>0</v>
      </c>
      <c r="AN392" s="616">
        <f>SUM(AN374:AN391)</f>
        <v>0</v>
      </c>
    </row>
    <row r="393" spans="1:40">
      <c r="A393" s="39"/>
      <c r="B393" s="623"/>
      <c r="C393" s="176" t="s">
        <v>155</v>
      </c>
      <c r="D393" s="177"/>
      <c r="E393" s="110"/>
      <c r="F393" s="109"/>
      <c r="G393" s="110"/>
      <c r="H393" s="110"/>
      <c r="I393" s="109"/>
      <c r="J393" s="109"/>
      <c r="K393" s="110"/>
      <c r="L393" s="110"/>
      <c r="M393" s="109"/>
      <c r="N393" s="110"/>
      <c r="O393" s="109"/>
      <c r="P393" s="110"/>
      <c r="Q393" s="109"/>
      <c r="R393" s="109"/>
      <c r="S393" s="110"/>
      <c r="T393" s="109"/>
      <c r="U393" s="110"/>
      <c r="V393" s="110"/>
      <c r="W393" s="109"/>
      <c r="X393" s="110"/>
      <c r="Y393" s="109"/>
      <c r="Z393" s="109"/>
      <c r="AA393" s="109"/>
      <c r="AB393" s="109"/>
      <c r="AC393" s="109"/>
      <c r="AD393" s="109"/>
      <c r="AE393" s="109"/>
      <c r="AI393" s="109"/>
    </row>
    <row r="394" spans="1:40">
      <c r="A394" s="106" t="s">
        <v>4</v>
      </c>
      <c r="B394" s="107" t="s">
        <v>5</v>
      </c>
      <c r="C394" s="108" t="s">
        <v>27</v>
      </c>
      <c r="D394" s="109"/>
      <c r="E394" s="109"/>
      <c r="F394" s="109"/>
      <c r="G394" s="110"/>
      <c r="H394" s="110"/>
      <c r="I394" s="110"/>
      <c r="J394" s="109"/>
      <c r="K394" s="109"/>
      <c r="L394" s="109"/>
      <c r="M394" s="109"/>
      <c r="N394" s="110"/>
      <c r="O394" s="110"/>
      <c r="P394" s="110"/>
      <c r="Q394" s="109"/>
      <c r="R394" s="109"/>
      <c r="S394" s="109"/>
      <c r="T394" s="109"/>
      <c r="U394" s="110"/>
      <c r="V394" s="110"/>
      <c r="W394" s="110"/>
      <c r="X394" s="110"/>
      <c r="Y394" s="110"/>
      <c r="Z394" s="110"/>
      <c r="AA394" s="110"/>
      <c r="AB394" s="110"/>
      <c r="AC394" s="110"/>
      <c r="AD394" s="110"/>
      <c r="AE394" s="110"/>
      <c r="AF394" s="110"/>
      <c r="AG394" s="110"/>
      <c r="AH394" s="110"/>
      <c r="AI394" s="110"/>
    </row>
    <row r="395" spans="1:40">
      <c r="A395" s="624"/>
      <c r="B395" s="624"/>
      <c r="C395" s="624"/>
      <c r="D395" s="624"/>
      <c r="E395" s="624"/>
      <c r="F395" s="624"/>
      <c r="G395" s="624"/>
      <c r="H395" s="624"/>
      <c r="I395" s="624"/>
      <c r="J395" s="624"/>
      <c r="K395" s="624"/>
      <c r="L395" s="624"/>
      <c r="M395" s="624"/>
      <c r="N395" s="624"/>
      <c r="O395" s="624"/>
      <c r="P395" s="624"/>
      <c r="Q395" s="624"/>
      <c r="R395" s="624"/>
      <c r="S395" s="624"/>
      <c r="T395" s="624"/>
      <c r="U395" s="624"/>
      <c r="V395" s="624"/>
      <c r="W395" s="624"/>
      <c r="X395" s="624"/>
      <c r="Y395" s="624"/>
      <c r="Z395" s="624"/>
      <c r="AA395" s="624"/>
      <c r="AB395" s="624"/>
      <c r="AC395" s="624"/>
      <c r="AD395" s="624"/>
      <c r="AE395" s="624"/>
      <c r="AF395" s="624"/>
      <c r="AG395" s="624"/>
      <c r="AH395" s="624"/>
      <c r="AI395" s="624"/>
      <c r="AJ395" s="318"/>
      <c r="AK395" s="318"/>
    </row>
    <row r="396" spans="1:40">
      <c r="A396" s="625">
        <v>8</v>
      </c>
      <c r="B396" s="626"/>
      <c r="C396" s="627" t="s">
        <v>156</v>
      </c>
      <c r="D396" s="625" t="s">
        <v>29</v>
      </c>
      <c r="E396" s="628">
        <f t="shared" ref="E396:N402" si="59">COUNTIF(E$375:E$392,$D396)</f>
        <v>0</v>
      </c>
      <c r="F396" s="628">
        <f t="shared" si="59"/>
        <v>0</v>
      </c>
      <c r="G396" s="628">
        <f t="shared" si="59"/>
        <v>0</v>
      </c>
      <c r="H396" s="628">
        <f t="shared" si="59"/>
        <v>0</v>
      </c>
      <c r="I396" s="628">
        <f t="shared" si="59"/>
        <v>0</v>
      </c>
      <c r="J396" s="628">
        <f t="shared" si="59"/>
        <v>0</v>
      </c>
      <c r="K396" s="628">
        <f t="shared" si="59"/>
        <v>0</v>
      </c>
      <c r="L396" s="628">
        <f t="shared" si="59"/>
        <v>0</v>
      </c>
      <c r="M396" s="628">
        <f t="shared" si="59"/>
        <v>0</v>
      </c>
      <c r="N396" s="628">
        <f t="shared" si="59"/>
        <v>0</v>
      </c>
      <c r="O396" s="628">
        <f t="shared" ref="O396:X402" si="60">COUNTIF(O$375:O$392,$D396)</f>
        <v>0</v>
      </c>
      <c r="P396" s="628">
        <f t="shared" si="60"/>
        <v>0</v>
      </c>
      <c r="Q396" s="628">
        <f t="shared" si="60"/>
        <v>0</v>
      </c>
      <c r="R396" s="628">
        <f t="shared" si="60"/>
        <v>0</v>
      </c>
      <c r="S396" s="628">
        <f t="shared" si="60"/>
        <v>0</v>
      </c>
      <c r="T396" s="628">
        <f t="shared" si="60"/>
        <v>0</v>
      </c>
      <c r="U396" s="628">
        <f t="shared" si="60"/>
        <v>0</v>
      </c>
      <c r="V396" s="628">
        <f t="shared" si="60"/>
        <v>0</v>
      </c>
      <c r="W396" s="628">
        <f t="shared" si="60"/>
        <v>0</v>
      </c>
      <c r="X396" s="628">
        <f t="shared" si="60"/>
        <v>0</v>
      </c>
      <c r="Y396" s="628">
        <f t="shared" ref="Y396:AI402" si="61">COUNTIF(Y$375:Y$392,$D396)</f>
        <v>0</v>
      </c>
      <c r="Z396" s="628">
        <f t="shared" si="61"/>
        <v>0</v>
      </c>
      <c r="AA396" s="628">
        <f t="shared" si="61"/>
        <v>0</v>
      </c>
      <c r="AB396" s="628">
        <f t="shared" si="61"/>
        <v>0</v>
      </c>
      <c r="AC396" s="628">
        <f t="shared" si="61"/>
        <v>0</v>
      </c>
      <c r="AD396" s="628">
        <f t="shared" si="61"/>
        <v>0</v>
      </c>
      <c r="AE396" s="628">
        <f t="shared" si="61"/>
        <v>0</v>
      </c>
      <c r="AF396" s="628">
        <f t="shared" si="61"/>
        <v>0</v>
      </c>
      <c r="AG396" s="628">
        <f t="shared" si="61"/>
        <v>0</v>
      </c>
      <c r="AH396" s="628">
        <f t="shared" si="61"/>
        <v>0</v>
      </c>
      <c r="AI396" s="628">
        <f t="shared" si="61"/>
        <v>0</v>
      </c>
    </row>
    <row r="397" spans="1:40">
      <c r="A397" s="94">
        <v>4</v>
      </c>
      <c r="B397" s="629" t="s">
        <v>11</v>
      </c>
      <c r="C397" s="384" t="s">
        <v>157</v>
      </c>
      <c r="D397" s="94" t="s">
        <v>31</v>
      </c>
      <c r="E397" s="185">
        <f t="shared" si="59"/>
        <v>0</v>
      </c>
      <c r="F397" s="185">
        <f t="shared" si="59"/>
        <v>0</v>
      </c>
      <c r="G397" s="185">
        <f t="shared" si="59"/>
        <v>0</v>
      </c>
      <c r="H397" s="185">
        <f t="shared" si="59"/>
        <v>0</v>
      </c>
      <c r="I397" s="185">
        <f t="shared" si="59"/>
        <v>0</v>
      </c>
      <c r="J397" s="185">
        <f t="shared" si="59"/>
        <v>0</v>
      </c>
      <c r="K397" s="185">
        <f t="shared" si="59"/>
        <v>0</v>
      </c>
      <c r="L397" s="185">
        <f t="shared" si="59"/>
        <v>0</v>
      </c>
      <c r="M397" s="185">
        <f t="shared" si="59"/>
        <v>0</v>
      </c>
      <c r="N397" s="185">
        <f t="shared" si="59"/>
        <v>0</v>
      </c>
      <c r="O397" s="185">
        <f t="shared" si="60"/>
        <v>0</v>
      </c>
      <c r="P397" s="185">
        <f t="shared" si="60"/>
        <v>0</v>
      </c>
      <c r="Q397" s="185">
        <f t="shared" si="60"/>
        <v>0</v>
      </c>
      <c r="R397" s="185">
        <f t="shared" si="60"/>
        <v>0</v>
      </c>
      <c r="S397" s="185">
        <f t="shared" si="60"/>
        <v>0</v>
      </c>
      <c r="T397" s="185">
        <f t="shared" si="60"/>
        <v>0</v>
      </c>
      <c r="U397" s="185">
        <f t="shared" si="60"/>
        <v>0</v>
      </c>
      <c r="V397" s="185">
        <f t="shared" si="60"/>
        <v>0</v>
      </c>
      <c r="W397" s="185">
        <f t="shared" si="60"/>
        <v>0</v>
      </c>
      <c r="X397" s="185">
        <f t="shared" si="60"/>
        <v>0</v>
      </c>
      <c r="Y397" s="185">
        <f t="shared" si="61"/>
        <v>0</v>
      </c>
      <c r="Z397" s="185">
        <f t="shared" si="61"/>
        <v>0</v>
      </c>
      <c r="AA397" s="185">
        <f t="shared" si="61"/>
        <v>0</v>
      </c>
      <c r="AB397" s="185">
        <f t="shared" si="61"/>
        <v>0</v>
      </c>
      <c r="AC397" s="185">
        <f t="shared" si="61"/>
        <v>0</v>
      </c>
      <c r="AD397" s="185">
        <f t="shared" si="61"/>
        <v>0</v>
      </c>
      <c r="AE397" s="185">
        <f t="shared" si="61"/>
        <v>0</v>
      </c>
      <c r="AF397" s="185">
        <f t="shared" si="61"/>
        <v>0</v>
      </c>
      <c r="AG397" s="185">
        <f t="shared" si="61"/>
        <v>0</v>
      </c>
      <c r="AH397" s="185">
        <f t="shared" si="61"/>
        <v>0</v>
      </c>
      <c r="AI397" s="185">
        <f t="shared" si="61"/>
        <v>0</v>
      </c>
    </row>
    <row r="398" spans="1:40">
      <c r="A398" s="630">
        <v>4</v>
      </c>
      <c r="B398" s="631">
        <v>4</v>
      </c>
      <c r="C398" s="632" t="s">
        <v>158</v>
      </c>
      <c r="D398" s="633" t="s">
        <v>89</v>
      </c>
      <c r="E398" s="185">
        <f t="shared" si="59"/>
        <v>0</v>
      </c>
      <c r="F398" s="185">
        <f t="shared" si="59"/>
        <v>0</v>
      </c>
      <c r="G398" s="185">
        <f t="shared" si="59"/>
        <v>0</v>
      </c>
      <c r="H398" s="185">
        <f t="shared" si="59"/>
        <v>0</v>
      </c>
      <c r="I398" s="185">
        <f t="shared" si="59"/>
        <v>0</v>
      </c>
      <c r="J398" s="185">
        <f t="shared" si="59"/>
        <v>0</v>
      </c>
      <c r="K398" s="185">
        <f t="shared" si="59"/>
        <v>0</v>
      </c>
      <c r="L398" s="185">
        <f t="shared" si="59"/>
        <v>0</v>
      </c>
      <c r="M398" s="185">
        <f t="shared" si="59"/>
        <v>0</v>
      </c>
      <c r="N398" s="185">
        <f t="shared" si="59"/>
        <v>0</v>
      </c>
      <c r="O398" s="185">
        <f t="shared" si="60"/>
        <v>0</v>
      </c>
      <c r="P398" s="185">
        <f t="shared" si="60"/>
        <v>0</v>
      </c>
      <c r="Q398" s="185">
        <f t="shared" si="60"/>
        <v>0</v>
      </c>
      <c r="R398" s="185">
        <f t="shared" si="60"/>
        <v>0</v>
      </c>
      <c r="S398" s="185">
        <f t="shared" si="60"/>
        <v>0</v>
      </c>
      <c r="T398" s="185">
        <f t="shared" si="60"/>
        <v>0</v>
      </c>
      <c r="U398" s="185">
        <f t="shared" si="60"/>
        <v>0</v>
      </c>
      <c r="V398" s="185">
        <f t="shared" si="60"/>
        <v>0</v>
      </c>
      <c r="W398" s="185">
        <f t="shared" si="60"/>
        <v>0</v>
      </c>
      <c r="X398" s="185">
        <f t="shared" si="60"/>
        <v>0</v>
      </c>
      <c r="Y398" s="185">
        <f t="shared" si="61"/>
        <v>0</v>
      </c>
      <c r="Z398" s="185">
        <f t="shared" si="61"/>
        <v>0</v>
      </c>
      <c r="AA398" s="185">
        <f t="shared" si="61"/>
        <v>0</v>
      </c>
      <c r="AB398" s="185">
        <f t="shared" si="61"/>
        <v>0</v>
      </c>
      <c r="AC398" s="185">
        <f t="shared" si="61"/>
        <v>0</v>
      </c>
      <c r="AD398" s="185">
        <f t="shared" si="61"/>
        <v>0</v>
      </c>
      <c r="AE398" s="185">
        <f t="shared" si="61"/>
        <v>0</v>
      </c>
      <c r="AF398" s="185">
        <f t="shared" si="61"/>
        <v>0</v>
      </c>
      <c r="AG398" s="185">
        <f t="shared" si="61"/>
        <v>0</v>
      </c>
      <c r="AH398" s="185">
        <f t="shared" si="61"/>
        <v>0</v>
      </c>
      <c r="AI398" s="185">
        <f t="shared" si="61"/>
        <v>0</v>
      </c>
    </row>
    <row r="399" spans="1:40">
      <c r="A399" s="634">
        <v>12</v>
      </c>
      <c r="B399" s="634"/>
      <c r="C399" s="635" t="s">
        <v>159</v>
      </c>
      <c r="D399" s="636" t="s">
        <v>62</v>
      </c>
      <c r="E399" s="185">
        <f t="shared" si="59"/>
        <v>0</v>
      </c>
      <c r="F399" s="185">
        <f t="shared" si="59"/>
        <v>0</v>
      </c>
      <c r="G399" s="185">
        <f t="shared" si="59"/>
        <v>0</v>
      </c>
      <c r="H399" s="185">
        <f t="shared" si="59"/>
        <v>0</v>
      </c>
      <c r="I399" s="185">
        <f t="shared" si="59"/>
        <v>0</v>
      </c>
      <c r="J399" s="185">
        <f t="shared" si="59"/>
        <v>0</v>
      </c>
      <c r="K399" s="185">
        <f t="shared" si="59"/>
        <v>0</v>
      </c>
      <c r="L399" s="185">
        <f t="shared" si="59"/>
        <v>0</v>
      </c>
      <c r="M399" s="185">
        <f t="shared" si="59"/>
        <v>0</v>
      </c>
      <c r="N399" s="185">
        <f t="shared" si="59"/>
        <v>0</v>
      </c>
      <c r="O399" s="185">
        <f t="shared" si="60"/>
        <v>0</v>
      </c>
      <c r="P399" s="185">
        <f t="shared" si="60"/>
        <v>0</v>
      </c>
      <c r="Q399" s="185">
        <f t="shared" si="60"/>
        <v>0</v>
      </c>
      <c r="R399" s="185">
        <f t="shared" si="60"/>
        <v>0</v>
      </c>
      <c r="S399" s="185">
        <f t="shared" si="60"/>
        <v>0</v>
      </c>
      <c r="T399" s="185">
        <f t="shared" si="60"/>
        <v>0</v>
      </c>
      <c r="U399" s="185">
        <f t="shared" si="60"/>
        <v>0</v>
      </c>
      <c r="V399" s="185">
        <f t="shared" si="60"/>
        <v>0</v>
      </c>
      <c r="W399" s="185">
        <f t="shared" si="60"/>
        <v>0</v>
      </c>
      <c r="X399" s="185">
        <f t="shared" si="60"/>
        <v>0</v>
      </c>
      <c r="Y399" s="185">
        <f t="shared" si="61"/>
        <v>0</v>
      </c>
      <c r="Z399" s="185">
        <f t="shared" si="61"/>
        <v>0</v>
      </c>
      <c r="AA399" s="185">
        <f t="shared" si="61"/>
        <v>0</v>
      </c>
      <c r="AB399" s="185">
        <f t="shared" si="61"/>
        <v>0</v>
      </c>
      <c r="AC399" s="185">
        <f t="shared" si="61"/>
        <v>0</v>
      </c>
      <c r="AD399" s="185">
        <f t="shared" si="61"/>
        <v>0</v>
      </c>
      <c r="AE399" s="185">
        <f t="shared" si="61"/>
        <v>0</v>
      </c>
      <c r="AF399" s="185">
        <f t="shared" si="61"/>
        <v>0</v>
      </c>
      <c r="AG399" s="185">
        <f t="shared" si="61"/>
        <v>0</v>
      </c>
      <c r="AH399" s="185">
        <f t="shared" si="61"/>
        <v>0</v>
      </c>
      <c r="AI399" s="185">
        <f t="shared" si="61"/>
        <v>0</v>
      </c>
      <c r="AJ399" s="637"/>
      <c r="AK399" s="318"/>
    </row>
    <row r="400" spans="1:40">
      <c r="A400" s="634">
        <v>8</v>
      </c>
      <c r="B400" s="634">
        <v>4</v>
      </c>
      <c r="C400" s="638" t="s">
        <v>160</v>
      </c>
      <c r="D400" s="639" t="s">
        <v>85</v>
      </c>
      <c r="E400" s="123">
        <f t="shared" si="59"/>
        <v>0</v>
      </c>
      <c r="F400" s="123">
        <f t="shared" si="59"/>
        <v>0</v>
      </c>
      <c r="G400" s="123">
        <f t="shared" si="59"/>
        <v>0</v>
      </c>
      <c r="H400" s="123">
        <f t="shared" si="59"/>
        <v>0</v>
      </c>
      <c r="I400" s="123">
        <f t="shared" si="59"/>
        <v>0</v>
      </c>
      <c r="J400" s="123">
        <f t="shared" si="59"/>
        <v>0</v>
      </c>
      <c r="K400" s="123">
        <f t="shared" si="59"/>
        <v>0</v>
      </c>
      <c r="L400" s="123">
        <f t="shared" si="59"/>
        <v>0</v>
      </c>
      <c r="M400" s="123">
        <f t="shared" si="59"/>
        <v>0</v>
      </c>
      <c r="N400" s="123">
        <f t="shared" si="59"/>
        <v>0</v>
      </c>
      <c r="O400" s="123">
        <f t="shared" si="60"/>
        <v>0</v>
      </c>
      <c r="P400" s="123">
        <f t="shared" si="60"/>
        <v>0</v>
      </c>
      <c r="Q400" s="123">
        <f t="shared" si="60"/>
        <v>0</v>
      </c>
      <c r="R400" s="123">
        <f t="shared" si="60"/>
        <v>0</v>
      </c>
      <c r="S400" s="123">
        <f t="shared" si="60"/>
        <v>0</v>
      </c>
      <c r="T400" s="123">
        <f t="shared" si="60"/>
        <v>0</v>
      </c>
      <c r="U400" s="123">
        <f t="shared" si="60"/>
        <v>0</v>
      </c>
      <c r="V400" s="123">
        <f t="shared" si="60"/>
        <v>0</v>
      </c>
      <c r="W400" s="123">
        <f t="shared" si="60"/>
        <v>0</v>
      </c>
      <c r="X400" s="123">
        <f t="shared" si="60"/>
        <v>0</v>
      </c>
      <c r="Y400" s="123">
        <f t="shared" si="61"/>
        <v>0</v>
      </c>
      <c r="Z400" s="123">
        <f t="shared" si="61"/>
        <v>0</v>
      </c>
      <c r="AA400" s="123">
        <f t="shared" si="61"/>
        <v>0</v>
      </c>
      <c r="AB400" s="123">
        <f t="shared" si="61"/>
        <v>0</v>
      </c>
      <c r="AC400" s="123">
        <f t="shared" si="61"/>
        <v>0</v>
      </c>
      <c r="AD400" s="123">
        <f t="shared" si="61"/>
        <v>0</v>
      </c>
      <c r="AE400" s="123">
        <f t="shared" si="61"/>
        <v>0</v>
      </c>
      <c r="AF400" s="123">
        <f t="shared" si="61"/>
        <v>0</v>
      </c>
      <c r="AG400" s="123">
        <f t="shared" si="61"/>
        <v>0</v>
      </c>
      <c r="AH400" s="123">
        <f t="shared" si="61"/>
        <v>0</v>
      </c>
      <c r="AI400" s="123">
        <f t="shared" si="61"/>
        <v>0</v>
      </c>
      <c r="AJ400" s="637"/>
      <c r="AK400" s="318"/>
    </row>
    <row r="401" spans="1:37">
      <c r="A401" s="634">
        <v>3</v>
      </c>
      <c r="B401" s="634"/>
      <c r="C401" s="640" t="s">
        <v>161</v>
      </c>
      <c r="D401" s="641" t="s">
        <v>162</v>
      </c>
      <c r="E401" s="642">
        <f t="shared" si="59"/>
        <v>0</v>
      </c>
      <c r="F401" s="642">
        <f t="shared" si="59"/>
        <v>0</v>
      </c>
      <c r="G401" s="642">
        <f t="shared" si="59"/>
        <v>0</v>
      </c>
      <c r="H401" s="642">
        <f t="shared" si="59"/>
        <v>0</v>
      </c>
      <c r="I401" s="642">
        <f t="shared" si="59"/>
        <v>0</v>
      </c>
      <c r="J401" s="642">
        <f t="shared" si="59"/>
        <v>0</v>
      </c>
      <c r="K401" s="642">
        <f t="shared" si="59"/>
        <v>0</v>
      </c>
      <c r="L401" s="642">
        <f t="shared" si="59"/>
        <v>0</v>
      </c>
      <c r="M401" s="642">
        <f t="shared" si="59"/>
        <v>0</v>
      </c>
      <c r="N401" s="642">
        <f t="shared" si="59"/>
        <v>0</v>
      </c>
      <c r="O401" s="642">
        <f t="shared" si="60"/>
        <v>0</v>
      </c>
      <c r="P401" s="642">
        <f t="shared" si="60"/>
        <v>0</v>
      </c>
      <c r="Q401" s="642">
        <f t="shared" si="60"/>
        <v>0</v>
      </c>
      <c r="R401" s="642">
        <f t="shared" si="60"/>
        <v>0</v>
      </c>
      <c r="S401" s="642">
        <f t="shared" si="60"/>
        <v>0</v>
      </c>
      <c r="T401" s="642">
        <f t="shared" si="60"/>
        <v>0</v>
      </c>
      <c r="U401" s="642">
        <f t="shared" si="60"/>
        <v>0</v>
      </c>
      <c r="V401" s="642">
        <f t="shared" si="60"/>
        <v>0</v>
      </c>
      <c r="W401" s="642">
        <f t="shared" si="60"/>
        <v>0</v>
      </c>
      <c r="X401" s="642">
        <f t="shared" si="60"/>
        <v>0</v>
      </c>
      <c r="Y401" s="642">
        <f t="shared" si="61"/>
        <v>0</v>
      </c>
      <c r="Z401" s="642">
        <f t="shared" si="61"/>
        <v>0</v>
      </c>
      <c r="AA401" s="642">
        <f t="shared" si="61"/>
        <v>0</v>
      </c>
      <c r="AB401" s="642">
        <f t="shared" si="61"/>
        <v>0</v>
      </c>
      <c r="AC401" s="642">
        <f t="shared" si="61"/>
        <v>0</v>
      </c>
      <c r="AD401" s="642">
        <f t="shared" si="61"/>
        <v>0</v>
      </c>
      <c r="AE401" s="642">
        <f t="shared" si="61"/>
        <v>0</v>
      </c>
      <c r="AF401" s="642">
        <f t="shared" si="61"/>
        <v>0</v>
      </c>
      <c r="AG401" s="642">
        <f t="shared" si="61"/>
        <v>0</v>
      </c>
      <c r="AH401" s="642">
        <f t="shared" si="61"/>
        <v>0</v>
      </c>
      <c r="AI401" s="642">
        <f t="shared" si="61"/>
        <v>0</v>
      </c>
      <c r="AJ401" s="637"/>
      <c r="AK401" s="318"/>
    </row>
    <row r="402" spans="1:37">
      <c r="A402" s="643">
        <v>4</v>
      </c>
      <c r="B402" s="644"/>
      <c r="C402" s="640" t="s">
        <v>163</v>
      </c>
      <c r="D402" s="645" t="s">
        <v>164</v>
      </c>
      <c r="E402" s="646">
        <f t="shared" si="59"/>
        <v>0</v>
      </c>
      <c r="F402" s="646">
        <f t="shared" si="59"/>
        <v>0</v>
      </c>
      <c r="G402" s="646">
        <f t="shared" si="59"/>
        <v>0</v>
      </c>
      <c r="H402" s="646">
        <f t="shared" si="59"/>
        <v>0</v>
      </c>
      <c r="I402" s="646">
        <f t="shared" si="59"/>
        <v>0</v>
      </c>
      <c r="J402" s="646">
        <f t="shared" si="59"/>
        <v>0</v>
      </c>
      <c r="K402" s="646">
        <f t="shared" si="59"/>
        <v>0</v>
      </c>
      <c r="L402" s="646">
        <f t="shared" si="59"/>
        <v>0</v>
      </c>
      <c r="M402" s="646">
        <f t="shared" si="59"/>
        <v>0</v>
      </c>
      <c r="N402" s="646">
        <f t="shared" si="59"/>
        <v>0</v>
      </c>
      <c r="O402" s="646">
        <f t="shared" si="60"/>
        <v>0</v>
      </c>
      <c r="P402" s="646">
        <f t="shared" si="60"/>
        <v>0</v>
      </c>
      <c r="Q402" s="646">
        <f t="shared" si="60"/>
        <v>0</v>
      </c>
      <c r="R402" s="646">
        <f t="shared" si="60"/>
        <v>0</v>
      </c>
      <c r="S402" s="646">
        <f t="shared" si="60"/>
        <v>0</v>
      </c>
      <c r="T402" s="646">
        <f t="shared" si="60"/>
        <v>0</v>
      </c>
      <c r="U402" s="646">
        <f t="shared" si="60"/>
        <v>0</v>
      </c>
      <c r="V402" s="646">
        <f t="shared" si="60"/>
        <v>0</v>
      </c>
      <c r="W402" s="646">
        <f t="shared" si="60"/>
        <v>0</v>
      </c>
      <c r="X402" s="646">
        <f t="shared" si="60"/>
        <v>0</v>
      </c>
      <c r="Y402" s="646">
        <f t="shared" si="61"/>
        <v>0</v>
      </c>
      <c r="Z402" s="646">
        <f t="shared" si="61"/>
        <v>0</v>
      </c>
      <c r="AA402" s="646">
        <f t="shared" si="61"/>
        <v>0</v>
      </c>
      <c r="AB402" s="646">
        <f t="shared" si="61"/>
        <v>0</v>
      </c>
      <c r="AC402" s="646">
        <f t="shared" si="61"/>
        <v>0</v>
      </c>
      <c r="AD402" s="646">
        <f t="shared" si="61"/>
        <v>0</v>
      </c>
      <c r="AE402" s="646">
        <f t="shared" si="61"/>
        <v>0</v>
      </c>
      <c r="AF402" s="646">
        <f t="shared" si="61"/>
        <v>0</v>
      </c>
      <c r="AG402" s="646">
        <f t="shared" si="61"/>
        <v>0</v>
      </c>
      <c r="AH402" s="646">
        <f t="shared" si="61"/>
        <v>0</v>
      </c>
      <c r="AI402" s="646">
        <f t="shared" si="61"/>
        <v>0</v>
      </c>
      <c r="AJ402" s="637"/>
      <c r="AK402" s="318"/>
    </row>
    <row r="403" spans="1:37">
      <c r="A403" s="127" t="s">
        <v>32</v>
      </c>
      <c r="B403" s="193"/>
      <c r="C403" s="129">
        <f>SUM(AM374:AM391)</f>
        <v>0</v>
      </c>
      <c r="D403" s="130"/>
      <c r="E403" s="297">
        <f t="shared" ref="E403:AI403" si="62">SUM(E375:E392)</f>
        <v>0</v>
      </c>
      <c r="F403" s="297">
        <f t="shared" si="62"/>
        <v>0</v>
      </c>
      <c r="G403" s="297">
        <f t="shared" si="62"/>
        <v>0</v>
      </c>
      <c r="H403" s="297">
        <f t="shared" si="62"/>
        <v>0</v>
      </c>
      <c r="I403" s="297">
        <f t="shared" si="62"/>
        <v>0</v>
      </c>
      <c r="J403" s="297">
        <f t="shared" si="62"/>
        <v>0</v>
      </c>
      <c r="K403" s="297">
        <f t="shared" si="62"/>
        <v>0</v>
      </c>
      <c r="L403" s="297">
        <f t="shared" si="62"/>
        <v>0</v>
      </c>
      <c r="M403" s="297">
        <f t="shared" si="62"/>
        <v>0</v>
      </c>
      <c r="N403" s="297">
        <f t="shared" si="62"/>
        <v>0</v>
      </c>
      <c r="O403" s="297">
        <f t="shared" si="62"/>
        <v>0</v>
      </c>
      <c r="P403" s="297">
        <f t="shared" si="62"/>
        <v>0</v>
      </c>
      <c r="Q403" s="297">
        <f t="shared" si="62"/>
        <v>0</v>
      </c>
      <c r="R403" s="297">
        <f t="shared" si="62"/>
        <v>0</v>
      </c>
      <c r="S403" s="297">
        <f t="shared" si="62"/>
        <v>0</v>
      </c>
      <c r="T403" s="297">
        <f t="shared" si="62"/>
        <v>0</v>
      </c>
      <c r="U403" s="297">
        <f t="shared" si="62"/>
        <v>0</v>
      </c>
      <c r="V403" s="297">
        <f t="shared" si="62"/>
        <v>0</v>
      </c>
      <c r="W403" s="297">
        <f t="shared" si="62"/>
        <v>0</v>
      </c>
      <c r="X403" s="297">
        <f t="shared" si="62"/>
        <v>0</v>
      </c>
      <c r="Y403" s="297">
        <f t="shared" si="62"/>
        <v>0</v>
      </c>
      <c r="Z403" s="297">
        <f t="shared" si="62"/>
        <v>0</v>
      </c>
      <c r="AA403" s="297">
        <f t="shared" si="62"/>
        <v>0</v>
      </c>
      <c r="AB403" s="297">
        <f t="shared" si="62"/>
        <v>0</v>
      </c>
      <c r="AC403" s="297">
        <f t="shared" si="62"/>
        <v>0</v>
      </c>
      <c r="AD403" s="297">
        <f t="shared" si="62"/>
        <v>0</v>
      </c>
      <c r="AE403" s="297">
        <f t="shared" si="62"/>
        <v>0</v>
      </c>
      <c r="AF403" s="297">
        <f t="shared" si="62"/>
        <v>0</v>
      </c>
      <c r="AG403" s="297">
        <f t="shared" si="62"/>
        <v>0</v>
      </c>
      <c r="AH403" s="297">
        <f t="shared" si="62"/>
        <v>0</v>
      </c>
      <c r="AI403" s="297">
        <f t="shared" si="62"/>
        <v>0</v>
      </c>
      <c r="AJ403" s="647">
        <f>SUM(F403:AI403)</f>
        <v>0</v>
      </c>
      <c r="AK403" s="466" t="s">
        <v>33</v>
      </c>
    </row>
    <row r="404" spans="1:37">
      <c r="A404" s="135" t="s">
        <v>34</v>
      </c>
      <c r="B404" s="195"/>
      <c r="C404" s="196">
        <f>SUM(AN374:AN391)</f>
        <v>0</v>
      </c>
      <c r="D404" s="130"/>
      <c r="E404" s="298" t="str">
        <f t="shared" ref="E404:AI404" si="63">IF(E403=20,1,"ERRORE")</f>
        <v>ERRORE</v>
      </c>
      <c r="F404" s="298" t="str">
        <f t="shared" si="63"/>
        <v>ERRORE</v>
      </c>
      <c r="G404" s="298" t="str">
        <f t="shared" si="63"/>
        <v>ERRORE</v>
      </c>
      <c r="H404" s="298" t="str">
        <f t="shared" si="63"/>
        <v>ERRORE</v>
      </c>
      <c r="I404" s="298" t="str">
        <f t="shared" si="63"/>
        <v>ERRORE</v>
      </c>
      <c r="J404" s="298" t="str">
        <f t="shared" si="63"/>
        <v>ERRORE</v>
      </c>
      <c r="K404" s="298" t="str">
        <f t="shared" si="63"/>
        <v>ERRORE</v>
      </c>
      <c r="L404" s="298" t="str">
        <f t="shared" si="63"/>
        <v>ERRORE</v>
      </c>
      <c r="M404" s="298" t="str">
        <f t="shared" si="63"/>
        <v>ERRORE</v>
      </c>
      <c r="N404" s="298" t="str">
        <f t="shared" si="63"/>
        <v>ERRORE</v>
      </c>
      <c r="O404" s="298" t="str">
        <f t="shared" si="63"/>
        <v>ERRORE</v>
      </c>
      <c r="P404" s="298" t="str">
        <f t="shared" si="63"/>
        <v>ERRORE</v>
      </c>
      <c r="Q404" s="298" t="str">
        <f t="shared" si="63"/>
        <v>ERRORE</v>
      </c>
      <c r="R404" s="298" t="str">
        <f t="shared" si="63"/>
        <v>ERRORE</v>
      </c>
      <c r="S404" s="298" t="str">
        <f t="shared" si="63"/>
        <v>ERRORE</v>
      </c>
      <c r="T404" s="298" t="str">
        <f t="shared" si="63"/>
        <v>ERRORE</v>
      </c>
      <c r="U404" s="298" t="str">
        <f t="shared" si="63"/>
        <v>ERRORE</v>
      </c>
      <c r="V404" s="298" t="str">
        <f t="shared" si="63"/>
        <v>ERRORE</v>
      </c>
      <c r="W404" s="298" t="str">
        <f t="shared" si="63"/>
        <v>ERRORE</v>
      </c>
      <c r="X404" s="298" t="str">
        <f t="shared" si="63"/>
        <v>ERRORE</v>
      </c>
      <c r="Y404" s="298" t="str">
        <f t="shared" si="63"/>
        <v>ERRORE</v>
      </c>
      <c r="Z404" s="298" t="str">
        <f t="shared" si="63"/>
        <v>ERRORE</v>
      </c>
      <c r="AA404" s="298" t="str">
        <f t="shared" si="63"/>
        <v>ERRORE</v>
      </c>
      <c r="AB404" s="298" t="str">
        <f t="shared" si="63"/>
        <v>ERRORE</v>
      </c>
      <c r="AC404" s="298" t="str">
        <f t="shared" si="63"/>
        <v>ERRORE</v>
      </c>
      <c r="AD404" s="298" t="str">
        <f t="shared" si="63"/>
        <v>ERRORE</v>
      </c>
      <c r="AE404" s="298" t="str">
        <f t="shared" si="63"/>
        <v>ERRORE</v>
      </c>
      <c r="AF404" s="298" t="str">
        <f t="shared" si="63"/>
        <v>ERRORE</v>
      </c>
      <c r="AG404" s="298" t="str">
        <f t="shared" si="63"/>
        <v>ERRORE</v>
      </c>
      <c r="AH404" s="298" t="str">
        <f t="shared" si="63"/>
        <v>ERRORE</v>
      </c>
      <c r="AI404" s="298" t="str">
        <f t="shared" si="63"/>
        <v>ERRORE</v>
      </c>
      <c r="AJ404" s="648">
        <f>SUM(AJ376:AK392)-32</f>
        <v>-32</v>
      </c>
      <c r="AK404" s="466" t="s">
        <v>35</v>
      </c>
    </row>
    <row r="405" spans="1:37">
      <c r="A405" s="2367" t="s">
        <v>165</v>
      </c>
      <c r="B405" s="2367"/>
      <c r="C405" s="649">
        <f>SUM(C403:C404)-32</f>
        <v>-32</v>
      </c>
      <c r="D405" s="94"/>
      <c r="E405" s="87"/>
      <c r="F405" s="116"/>
      <c r="G405" s="116"/>
      <c r="H405" s="116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  <c r="AB405" s="116"/>
      <c r="AC405" s="116"/>
      <c r="AD405" s="116"/>
      <c r="AE405" s="116"/>
      <c r="AF405" s="116"/>
      <c r="AG405" s="116"/>
      <c r="AH405" s="116"/>
      <c r="AI405" s="116"/>
      <c r="AJ405" s="650"/>
      <c r="AK405" s="650"/>
    </row>
    <row r="408" spans="1:37">
      <c r="B408" s="75"/>
      <c r="C408" s="76"/>
      <c r="D408" s="76"/>
      <c r="E408" s="651">
        <v>1</v>
      </c>
      <c r="F408" s="76"/>
      <c r="G408" s="76"/>
      <c r="H408" s="76"/>
      <c r="I408" s="76"/>
      <c r="J408" s="76"/>
      <c r="K408" s="76"/>
      <c r="L408" s="652">
        <v>2</v>
      </c>
      <c r="M408" s="653"/>
      <c r="N408" s="654"/>
      <c r="O408" s="655"/>
      <c r="P408" s="655"/>
      <c r="Q408" s="655"/>
      <c r="R408" s="655"/>
      <c r="S408" s="651">
        <v>3</v>
      </c>
      <c r="T408" s="76"/>
      <c r="U408" s="76"/>
      <c r="V408" s="76"/>
      <c r="W408" s="76"/>
      <c r="X408" s="76"/>
      <c r="Y408" s="76"/>
      <c r="Z408" s="656">
        <v>4</v>
      </c>
      <c r="AA408" s="655"/>
      <c r="AB408" s="655"/>
      <c r="AC408" s="655"/>
      <c r="AD408" s="655"/>
      <c r="AE408" s="655"/>
      <c r="AF408" s="655"/>
      <c r="AG408" s="651">
        <v>1</v>
      </c>
      <c r="AH408" s="654"/>
      <c r="AI408" s="76"/>
      <c r="AJ408" s="76"/>
      <c r="AK408" s="76"/>
    </row>
    <row r="409" spans="1:37" ht="15">
      <c r="B409" s="657"/>
      <c r="C409" s="16"/>
      <c r="D409" s="17"/>
      <c r="E409" s="18">
        <v>1</v>
      </c>
      <c r="F409" s="18">
        <v>2</v>
      </c>
      <c r="G409" s="18">
        <v>3</v>
      </c>
      <c r="H409" s="18">
        <v>4</v>
      </c>
      <c r="I409" s="18">
        <v>5</v>
      </c>
      <c r="J409" s="18">
        <v>6</v>
      </c>
      <c r="K409" s="18">
        <v>7</v>
      </c>
      <c r="L409" s="18">
        <v>8</v>
      </c>
      <c r="M409" s="658">
        <v>9</v>
      </c>
      <c r="N409" s="19">
        <v>10</v>
      </c>
      <c r="O409" s="18">
        <v>11</v>
      </c>
      <c r="P409" s="18">
        <v>12</v>
      </c>
      <c r="Q409" s="18">
        <v>13</v>
      </c>
      <c r="R409" s="18">
        <v>14</v>
      </c>
      <c r="S409" s="18">
        <v>15</v>
      </c>
      <c r="T409" s="18">
        <v>16</v>
      </c>
      <c r="U409" s="18">
        <v>17</v>
      </c>
      <c r="V409" s="18">
        <v>18</v>
      </c>
      <c r="W409" s="18">
        <v>19</v>
      </c>
      <c r="X409" s="18">
        <v>20</v>
      </c>
      <c r="Y409" s="18">
        <v>21</v>
      </c>
      <c r="Z409" s="18">
        <v>22</v>
      </c>
      <c r="AA409" s="18">
        <v>23</v>
      </c>
      <c r="AB409" s="18">
        <v>24</v>
      </c>
      <c r="AC409" s="18">
        <v>25</v>
      </c>
      <c r="AD409" s="18">
        <v>26</v>
      </c>
      <c r="AE409" s="18">
        <v>27</v>
      </c>
      <c r="AF409" s="18">
        <v>28</v>
      </c>
      <c r="AG409" s="18">
        <v>29</v>
      </c>
      <c r="AH409" s="18">
        <v>30</v>
      </c>
      <c r="AI409" s="18">
        <v>31</v>
      </c>
      <c r="AJ409" s="17"/>
      <c r="AK409" s="17"/>
    </row>
    <row r="410" spans="1:37" ht="15">
      <c r="B410" s="15" t="s">
        <v>2</v>
      </c>
      <c r="C410" s="659" t="s">
        <v>166</v>
      </c>
      <c r="D410" s="22"/>
      <c r="E410" s="660"/>
      <c r="F410" s="660"/>
      <c r="G410" s="660"/>
      <c r="H410" s="660"/>
      <c r="I410" s="660"/>
      <c r="J410" s="660"/>
      <c r="K410" s="660"/>
      <c r="L410" s="660"/>
      <c r="M410" s="660"/>
      <c r="N410" s="660"/>
      <c r="O410" s="660"/>
      <c r="P410" s="660"/>
      <c r="Q410" s="660"/>
      <c r="R410" s="660"/>
      <c r="S410" s="660"/>
      <c r="T410" s="660"/>
      <c r="U410" s="660"/>
      <c r="V410" s="660"/>
      <c r="W410" s="660"/>
      <c r="X410" s="660"/>
      <c r="Y410" s="660"/>
      <c r="Z410" s="660"/>
      <c r="AA410" s="660"/>
      <c r="AB410" s="660"/>
      <c r="AC410" s="660"/>
      <c r="AD410" s="660"/>
      <c r="AE410" s="660"/>
      <c r="AF410" s="660"/>
      <c r="AG410" s="660"/>
      <c r="AH410" s="660"/>
      <c r="AI410" s="660"/>
      <c r="AJ410" s="82" t="s">
        <v>4</v>
      </c>
      <c r="AK410" s="28" t="s">
        <v>5</v>
      </c>
    </row>
    <row r="411" spans="1:37" ht="13.5" customHeight="1">
      <c r="B411" s="83"/>
      <c r="C411" s="2368" t="s">
        <v>167</v>
      </c>
      <c r="D411" s="152" t="s">
        <v>7</v>
      </c>
      <c r="E411" s="661"/>
      <c r="F411" s="661"/>
      <c r="G411" s="661"/>
      <c r="H411" s="661"/>
      <c r="I411" s="661"/>
      <c r="J411" s="661"/>
      <c r="K411" s="661"/>
      <c r="L411" s="661"/>
      <c r="M411" s="661"/>
      <c r="N411" s="661"/>
      <c r="O411" s="661"/>
      <c r="P411" s="661"/>
      <c r="Q411" s="661"/>
      <c r="R411" s="661"/>
      <c r="S411" s="661"/>
      <c r="T411" s="661"/>
      <c r="U411" s="661"/>
      <c r="V411" s="661"/>
      <c r="W411" s="661"/>
      <c r="X411" s="661"/>
      <c r="Y411" s="661"/>
      <c r="Z411" s="661"/>
      <c r="AA411" s="661"/>
      <c r="AB411" s="661"/>
      <c r="AC411" s="661"/>
      <c r="AD411" s="661"/>
      <c r="AE411" s="661"/>
      <c r="AF411" s="661"/>
      <c r="AG411" s="661"/>
      <c r="AH411" s="661"/>
      <c r="AI411" s="662"/>
      <c r="AJ411" s="212"/>
      <c r="AK411" s="213"/>
    </row>
    <row r="412" spans="1:37" ht="15.75">
      <c r="B412" s="157">
        <v>1289</v>
      </c>
      <c r="C412" s="2368"/>
      <c r="D412" s="158" t="s">
        <v>8</v>
      </c>
      <c r="E412" s="663"/>
      <c r="F412" s="663"/>
      <c r="G412" s="663"/>
      <c r="H412" s="663"/>
      <c r="I412" s="663"/>
      <c r="J412" s="663"/>
      <c r="K412" s="663"/>
      <c r="L412" s="663"/>
      <c r="M412" s="663"/>
      <c r="N412" s="663"/>
      <c r="O412" s="663"/>
      <c r="P412" s="663"/>
      <c r="Q412" s="663"/>
      <c r="R412" s="663"/>
      <c r="S412" s="664"/>
      <c r="T412" s="663"/>
      <c r="U412" s="663"/>
      <c r="V412" s="663"/>
      <c r="W412" s="663"/>
      <c r="X412" s="663"/>
      <c r="Y412" s="663"/>
      <c r="Z412" s="663"/>
      <c r="AA412" s="663"/>
      <c r="AB412" s="663"/>
      <c r="AC412" s="663"/>
      <c r="AD412" s="663"/>
      <c r="AE412" s="663"/>
      <c r="AF412" s="663"/>
      <c r="AG412" s="663"/>
      <c r="AH412" s="663"/>
      <c r="AI412" s="665"/>
      <c r="AJ412" s="37">
        <f>SUM(F412:AI412)</f>
        <v>0</v>
      </c>
      <c r="AK412" s="38">
        <f>SUM(F413:AI413)</f>
        <v>0</v>
      </c>
    </row>
    <row r="413" spans="1:37" ht="15.75">
      <c r="A413" s="39"/>
      <c r="B413" s="262"/>
      <c r="C413" s="666">
        <f>SUM(AJ411:AK413)</f>
        <v>0</v>
      </c>
      <c r="D413" s="164" t="s">
        <v>9</v>
      </c>
      <c r="E413" s="667"/>
      <c r="F413" s="667"/>
      <c r="G413" s="667"/>
      <c r="H413" s="667"/>
      <c r="I413" s="667"/>
      <c r="J413" s="667"/>
      <c r="K413" s="667"/>
      <c r="L413" s="667"/>
      <c r="M413" s="667"/>
      <c r="N413" s="667"/>
      <c r="O413" s="667"/>
      <c r="P413" s="667"/>
      <c r="Q413" s="667"/>
      <c r="R413" s="667"/>
      <c r="S413" s="668"/>
      <c r="T413" s="667"/>
      <c r="U413" s="667"/>
      <c r="V413" s="667"/>
      <c r="W413" s="667"/>
      <c r="X413" s="667"/>
      <c r="Y413" s="667"/>
      <c r="Z413" s="667"/>
      <c r="AA413" s="667"/>
      <c r="AB413" s="667"/>
      <c r="AC413" s="667"/>
      <c r="AD413" s="667"/>
      <c r="AE413" s="667"/>
      <c r="AF413" s="667"/>
      <c r="AG413" s="667"/>
      <c r="AH413" s="667"/>
      <c r="AI413" s="669"/>
      <c r="AJ413" s="45"/>
      <c r="AK413" s="213"/>
    </row>
    <row r="414" spans="1:37" ht="13.5" customHeight="1">
      <c r="B414" s="262"/>
      <c r="C414" s="2368" t="s">
        <v>168</v>
      </c>
      <c r="D414" s="152" t="s">
        <v>7</v>
      </c>
      <c r="E414" s="661"/>
      <c r="F414" s="661"/>
      <c r="G414" s="661"/>
      <c r="H414" s="661"/>
      <c r="I414" s="661"/>
      <c r="J414" s="661"/>
      <c r="K414" s="661"/>
      <c r="L414" s="661"/>
      <c r="M414" s="661"/>
      <c r="N414" s="661"/>
      <c r="O414" s="661"/>
      <c r="P414" s="661"/>
      <c r="Q414" s="661"/>
      <c r="R414" s="661"/>
      <c r="S414" s="661"/>
      <c r="T414" s="661"/>
      <c r="U414" s="661"/>
      <c r="V414" s="661"/>
      <c r="W414" s="661"/>
      <c r="X414" s="661"/>
      <c r="Y414" s="661"/>
      <c r="Z414" s="661"/>
      <c r="AA414" s="661"/>
      <c r="AB414" s="661"/>
      <c r="AC414" s="661"/>
      <c r="AD414" s="661"/>
      <c r="AE414" s="661"/>
      <c r="AF414" s="661"/>
      <c r="AG414" s="661"/>
      <c r="AH414" s="661"/>
      <c r="AI414" s="662"/>
      <c r="AJ414" s="32"/>
      <c r="AK414" s="33"/>
    </row>
    <row r="415" spans="1:37" ht="15.75">
      <c r="B415" s="157">
        <v>1356</v>
      </c>
      <c r="C415" s="2368"/>
      <c r="D415" s="158" t="s">
        <v>8</v>
      </c>
      <c r="E415" s="670"/>
      <c r="F415" s="670"/>
      <c r="G415" s="670"/>
      <c r="H415" s="670"/>
      <c r="I415" s="663"/>
      <c r="J415" s="670"/>
      <c r="K415" s="663"/>
      <c r="L415" s="663"/>
      <c r="M415" s="670"/>
      <c r="N415" s="663"/>
      <c r="O415" s="663"/>
      <c r="P415" s="663"/>
      <c r="Q415" s="663"/>
      <c r="R415" s="663"/>
      <c r="S415" s="663"/>
      <c r="T415" s="663"/>
      <c r="U415" s="663"/>
      <c r="V415" s="663"/>
      <c r="W415" s="663"/>
      <c r="X415" s="670"/>
      <c r="Y415" s="670"/>
      <c r="Z415" s="663"/>
      <c r="AA415" s="670"/>
      <c r="AB415" s="663"/>
      <c r="AC415" s="663"/>
      <c r="AD415" s="663"/>
      <c r="AE415" s="670"/>
      <c r="AF415" s="670"/>
      <c r="AG415" s="670"/>
      <c r="AH415" s="670"/>
      <c r="AI415" s="671"/>
      <c r="AJ415" s="37">
        <f>SUM(F415:AI415)</f>
        <v>0</v>
      </c>
      <c r="AK415" s="38">
        <f>SUM(F416:AI416)</f>
        <v>0</v>
      </c>
    </row>
    <row r="416" spans="1:37" ht="15.75">
      <c r="A416" s="39"/>
      <c r="B416" s="262"/>
      <c r="C416" s="666">
        <f>SUM(AJ414:AK416)</f>
        <v>0</v>
      </c>
      <c r="D416" s="164" t="s">
        <v>9</v>
      </c>
      <c r="E416" s="672"/>
      <c r="F416" s="672"/>
      <c r="G416" s="672"/>
      <c r="H416" s="672"/>
      <c r="I416" s="672"/>
      <c r="J416" s="672"/>
      <c r="K416" s="672"/>
      <c r="L416" s="672"/>
      <c r="M416" s="672"/>
      <c r="N416" s="672"/>
      <c r="O416" s="672"/>
      <c r="P416" s="672"/>
      <c r="Q416" s="672"/>
      <c r="R416" s="672"/>
      <c r="S416" s="673"/>
      <c r="T416" s="672"/>
      <c r="U416" s="672"/>
      <c r="V416" s="672"/>
      <c r="W416" s="672"/>
      <c r="X416" s="672"/>
      <c r="Y416" s="672"/>
      <c r="Z416" s="672"/>
      <c r="AA416" s="672"/>
      <c r="AB416" s="672"/>
      <c r="AC416" s="672"/>
      <c r="AD416" s="672"/>
      <c r="AE416" s="672"/>
      <c r="AF416" s="672"/>
      <c r="AG416" s="672"/>
      <c r="AH416" s="672"/>
      <c r="AI416" s="674"/>
      <c r="AJ416" s="45"/>
      <c r="AK416" s="213"/>
    </row>
    <row r="417" spans="1:37" ht="13.5" customHeight="1">
      <c r="B417" s="262"/>
      <c r="C417" s="2368" t="s">
        <v>120</v>
      </c>
      <c r="D417" s="152" t="s">
        <v>7</v>
      </c>
      <c r="E417" s="675"/>
      <c r="F417" s="675"/>
      <c r="G417" s="675"/>
      <c r="H417" s="675"/>
      <c r="I417" s="675"/>
      <c r="J417" s="675"/>
      <c r="K417" s="675"/>
      <c r="L417" s="675"/>
      <c r="M417" s="675"/>
      <c r="N417" s="675"/>
      <c r="O417" s="675"/>
      <c r="P417" s="675"/>
      <c r="Q417" s="675"/>
      <c r="R417" s="675"/>
      <c r="S417" s="675"/>
      <c r="T417" s="675"/>
      <c r="U417" s="675"/>
      <c r="V417" s="675"/>
      <c r="W417" s="675"/>
      <c r="X417" s="675"/>
      <c r="Y417" s="675"/>
      <c r="Z417" s="675"/>
      <c r="AA417" s="675"/>
      <c r="AB417" s="675"/>
      <c r="AC417" s="675"/>
      <c r="AD417" s="675"/>
      <c r="AE417" s="675"/>
      <c r="AF417" s="675"/>
      <c r="AG417" s="675"/>
      <c r="AH417" s="675"/>
      <c r="AI417" s="676"/>
      <c r="AJ417" s="32"/>
      <c r="AK417" s="33"/>
    </row>
    <row r="418" spans="1:37" ht="15.75">
      <c r="B418" s="157">
        <v>1704</v>
      </c>
      <c r="C418" s="2368"/>
      <c r="D418" s="158" t="s">
        <v>8</v>
      </c>
      <c r="E418" s="663"/>
      <c r="F418" s="663"/>
      <c r="G418" s="663"/>
      <c r="H418" s="663"/>
      <c r="I418" s="663"/>
      <c r="J418" s="663"/>
      <c r="K418" s="663"/>
      <c r="L418" s="663"/>
      <c r="M418" s="663"/>
      <c r="N418" s="663"/>
      <c r="O418" s="663"/>
      <c r="P418" s="663"/>
      <c r="Q418" s="663"/>
      <c r="R418" s="663"/>
      <c r="S418" s="664"/>
      <c r="T418" s="663"/>
      <c r="U418" s="663"/>
      <c r="V418" s="663"/>
      <c r="W418" s="663"/>
      <c r="X418" s="663"/>
      <c r="Y418" s="663"/>
      <c r="Z418" s="663"/>
      <c r="AA418" s="663"/>
      <c r="AB418" s="663"/>
      <c r="AC418" s="663"/>
      <c r="AD418" s="663"/>
      <c r="AE418" s="663"/>
      <c r="AF418" s="663"/>
      <c r="AG418" s="663"/>
      <c r="AH418" s="663"/>
      <c r="AI418" s="665"/>
      <c r="AJ418" s="37">
        <f>SUM(F418:AI418)</f>
        <v>0</v>
      </c>
      <c r="AK418" s="38">
        <f>SUM(F419:AI419)</f>
        <v>0</v>
      </c>
    </row>
    <row r="419" spans="1:37" ht="15.75">
      <c r="A419" s="39"/>
      <c r="B419" s="262"/>
      <c r="C419" s="666">
        <f>SUM(AJ417:AK419)</f>
        <v>0</v>
      </c>
      <c r="D419" s="164" t="s">
        <v>9</v>
      </c>
      <c r="E419" s="667"/>
      <c r="F419" s="667"/>
      <c r="G419" s="667"/>
      <c r="H419" s="667"/>
      <c r="I419" s="667"/>
      <c r="J419" s="667"/>
      <c r="K419" s="667"/>
      <c r="L419" s="667"/>
      <c r="M419" s="667"/>
      <c r="N419" s="667"/>
      <c r="O419" s="667"/>
      <c r="P419" s="667"/>
      <c r="Q419" s="667"/>
      <c r="R419" s="667"/>
      <c r="S419" s="668"/>
      <c r="T419" s="667"/>
      <c r="U419" s="667"/>
      <c r="V419" s="667"/>
      <c r="W419" s="667"/>
      <c r="X419" s="667"/>
      <c r="Y419" s="667"/>
      <c r="Z419" s="667"/>
      <c r="AA419" s="667"/>
      <c r="AB419" s="667"/>
      <c r="AC419" s="667"/>
      <c r="AD419" s="667"/>
      <c r="AE419" s="667"/>
      <c r="AF419" s="667"/>
      <c r="AG419" s="667"/>
      <c r="AH419" s="667"/>
      <c r="AI419" s="669"/>
      <c r="AJ419" s="45"/>
      <c r="AK419" s="213"/>
    </row>
    <row r="420" spans="1:37" ht="13.5" customHeight="1">
      <c r="B420" s="262"/>
      <c r="C420" s="2368" t="s">
        <v>169</v>
      </c>
      <c r="D420" s="152" t="s">
        <v>7</v>
      </c>
      <c r="E420" s="661"/>
      <c r="F420" s="661"/>
      <c r="G420" s="661"/>
      <c r="H420" s="661"/>
      <c r="I420" s="661"/>
      <c r="J420" s="661"/>
      <c r="K420" s="661"/>
      <c r="L420" s="661"/>
      <c r="M420" s="661"/>
      <c r="N420" s="661"/>
      <c r="O420" s="661"/>
      <c r="P420" s="661"/>
      <c r="Q420" s="661"/>
      <c r="R420" s="661"/>
      <c r="S420" s="661"/>
      <c r="T420" s="661"/>
      <c r="U420" s="661"/>
      <c r="V420" s="661"/>
      <c r="W420" s="661"/>
      <c r="X420" s="661"/>
      <c r="Y420" s="661"/>
      <c r="Z420" s="661"/>
      <c r="AA420" s="661"/>
      <c r="AB420" s="661"/>
      <c r="AC420" s="661"/>
      <c r="AD420" s="661"/>
      <c r="AE420" s="661"/>
      <c r="AF420" s="661"/>
      <c r="AG420" s="661"/>
      <c r="AH420" s="661"/>
      <c r="AI420" s="662"/>
      <c r="AJ420" s="32"/>
      <c r="AK420" s="33"/>
    </row>
    <row r="421" spans="1:37" ht="15.75">
      <c r="B421" s="157">
        <v>1736</v>
      </c>
      <c r="C421" s="2368"/>
      <c r="D421" s="158" t="s">
        <v>8</v>
      </c>
      <c r="E421" s="663"/>
      <c r="F421" s="663"/>
      <c r="G421" s="663"/>
      <c r="H421" s="663"/>
      <c r="I421" s="663"/>
      <c r="J421" s="663"/>
      <c r="K421" s="663"/>
      <c r="L421" s="663"/>
      <c r="M421" s="663"/>
      <c r="N421" s="663"/>
      <c r="O421" s="663"/>
      <c r="P421" s="663"/>
      <c r="Q421" s="663"/>
      <c r="R421" s="663"/>
      <c r="S421" s="664"/>
      <c r="T421" s="663"/>
      <c r="U421" s="663"/>
      <c r="V421" s="663"/>
      <c r="W421" s="663"/>
      <c r="X421" s="663"/>
      <c r="Y421" s="663"/>
      <c r="Z421" s="663"/>
      <c r="AA421" s="663"/>
      <c r="AB421" s="663"/>
      <c r="AC421" s="663"/>
      <c r="AD421" s="663"/>
      <c r="AE421" s="663"/>
      <c r="AF421" s="663"/>
      <c r="AG421" s="663"/>
      <c r="AH421" s="663"/>
      <c r="AI421" s="665"/>
      <c r="AJ421" s="37">
        <f>SUM(F421:AI421)</f>
        <v>0</v>
      </c>
      <c r="AK421" s="38">
        <f>SUM(F422:AI422)</f>
        <v>0</v>
      </c>
    </row>
    <row r="422" spans="1:37" ht="15.75">
      <c r="A422" s="39"/>
      <c r="B422" s="97"/>
      <c r="C422" s="666">
        <f>SUM(AJ420:AK422)</f>
        <v>0</v>
      </c>
      <c r="D422" s="164" t="s">
        <v>9</v>
      </c>
      <c r="E422" s="672"/>
      <c r="F422" s="672"/>
      <c r="G422" s="672"/>
      <c r="H422" s="672"/>
      <c r="I422" s="672"/>
      <c r="J422" s="672"/>
      <c r="K422" s="672"/>
      <c r="L422" s="672"/>
      <c r="M422" s="672"/>
      <c r="N422" s="672"/>
      <c r="O422" s="672"/>
      <c r="P422" s="672"/>
      <c r="Q422" s="672"/>
      <c r="R422" s="672"/>
      <c r="S422" s="673"/>
      <c r="T422" s="672"/>
      <c r="U422" s="672"/>
      <c r="V422" s="672"/>
      <c r="W422" s="672"/>
      <c r="X422" s="672"/>
      <c r="Y422" s="672"/>
      <c r="Z422" s="672"/>
      <c r="AA422" s="672"/>
      <c r="AB422" s="672"/>
      <c r="AC422" s="672"/>
      <c r="AD422" s="672"/>
      <c r="AE422" s="672"/>
      <c r="AF422" s="672"/>
      <c r="AG422" s="672"/>
      <c r="AH422" s="672"/>
      <c r="AI422" s="674"/>
      <c r="AJ422" s="45"/>
      <c r="AK422" s="213"/>
    </row>
    <row r="423" spans="1:37" ht="13.5" customHeight="1">
      <c r="B423" s="83"/>
      <c r="C423" s="2368" t="s">
        <v>132</v>
      </c>
      <c r="D423" s="152" t="s">
        <v>7</v>
      </c>
      <c r="E423" s="675"/>
      <c r="F423" s="677"/>
      <c r="G423" s="675"/>
      <c r="H423" s="675"/>
      <c r="I423" s="675"/>
      <c r="J423" s="675"/>
      <c r="K423" s="675"/>
      <c r="L423" s="675"/>
      <c r="M423" s="677"/>
      <c r="N423" s="675"/>
      <c r="O423" s="675"/>
      <c r="P423" s="675"/>
      <c r="Q423" s="675"/>
      <c r="R423" s="675"/>
      <c r="S423" s="675"/>
      <c r="T423" s="677"/>
      <c r="U423" s="675"/>
      <c r="V423" s="675"/>
      <c r="W423" s="675"/>
      <c r="X423" s="675"/>
      <c r="Y423" s="675"/>
      <c r="Z423" s="675"/>
      <c r="AA423" s="677"/>
      <c r="AB423" s="675"/>
      <c r="AC423" s="675"/>
      <c r="AD423" s="675"/>
      <c r="AE423" s="675"/>
      <c r="AF423" s="675"/>
      <c r="AG423" s="675"/>
      <c r="AH423" s="677"/>
      <c r="AI423" s="676"/>
      <c r="AJ423" s="32"/>
      <c r="AK423" s="33"/>
    </row>
    <row r="424" spans="1:37" ht="15.75">
      <c r="B424" s="91">
        <v>16</v>
      </c>
      <c r="C424" s="2368"/>
      <c r="D424" s="158" t="s">
        <v>8</v>
      </c>
      <c r="E424" s="663"/>
      <c r="F424" s="663"/>
      <c r="G424" s="663"/>
      <c r="H424" s="663"/>
      <c r="I424" s="663"/>
      <c r="J424" s="663"/>
      <c r="K424" s="663"/>
      <c r="L424" s="663"/>
      <c r="M424" s="663"/>
      <c r="N424" s="663"/>
      <c r="O424" s="663"/>
      <c r="P424" s="663"/>
      <c r="Q424" s="663"/>
      <c r="R424" s="663"/>
      <c r="S424" s="664"/>
      <c r="T424" s="663"/>
      <c r="U424" s="663"/>
      <c r="V424" s="663"/>
      <c r="W424" s="663"/>
      <c r="X424" s="663"/>
      <c r="Y424" s="663"/>
      <c r="Z424" s="663"/>
      <c r="AA424" s="663"/>
      <c r="AB424" s="663"/>
      <c r="AC424" s="663"/>
      <c r="AD424" s="663"/>
      <c r="AE424" s="663"/>
      <c r="AF424" s="663"/>
      <c r="AG424" s="663"/>
      <c r="AH424" s="663"/>
      <c r="AI424" s="665"/>
      <c r="AJ424" s="37">
        <f>SUM(F424:AI424)</f>
        <v>0</v>
      </c>
      <c r="AK424" s="38">
        <f>SUM(F425:AI425)</f>
        <v>0</v>
      </c>
    </row>
    <row r="425" spans="1:37" ht="15.75">
      <c r="A425" s="39"/>
      <c r="B425" s="97"/>
      <c r="C425" s="666">
        <f>SUM(AJ423:AK425)</f>
        <v>0</v>
      </c>
      <c r="D425" s="164" t="s">
        <v>9</v>
      </c>
      <c r="E425" s="678"/>
      <c r="F425" s="667"/>
      <c r="G425" s="667"/>
      <c r="H425" s="667"/>
      <c r="I425" s="667"/>
      <c r="J425" s="667"/>
      <c r="K425" s="667"/>
      <c r="L425" s="667"/>
      <c r="M425" s="667"/>
      <c r="N425" s="667"/>
      <c r="O425" s="667"/>
      <c r="P425" s="667"/>
      <c r="Q425" s="667"/>
      <c r="R425" s="667"/>
      <c r="S425" s="668"/>
      <c r="T425" s="667"/>
      <c r="U425" s="667"/>
      <c r="V425" s="667"/>
      <c r="W425" s="667"/>
      <c r="X425" s="667"/>
      <c r="Y425" s="667"/>
      <c r="Z425" s="667"/>
      <c r="AA425" s="667"/>
      <c r="AB425" s="667"/>
      <c r="AC425" s="667"/>
      <c r="AD425" s="667"/>
      <c r="AE425" s="667"/>
      <c r="AF425" s="667"/>
      <c r="AG425" s="667"/>
      <c r="AH425" s="667"/>
      <c r="AI425" s="669"/>
      <c r="AJ425" s="45"/>
      <c r="AK425" s="213"/>
    </row>
    <row r="426" spans="1:37" ht="13.5" customHeight="1">
      <c r="B426" s="83"/>
      <c r="C426" s="2368" t="s">
        <v>170</v>
      </c>
      <c r="D426" s="152" t="s">
        <v>7</v>
      </c>
      <c r="E426" s="661"/>
      <c r="F426" s="679"/>
      <c r="G426" s="679"/>
      <c r="H426" s="679"/>
      <c r="I426" s="679"/>
      <c r="J426" s="679"/>
      <c r="K426" s="661"/>
      <c r="L426" s="661"/>
      <c r="M426" s="680"/>
      <c r="N426" s="679"/>
      <c r="O426" s="679"/>
      <c r="P426" s="679"/>
      <c r="Q426" s="679"/>
      <c r="R426" s="661"/>
      <c r="S426" s="661"/>
      <c r="T426" s="680"/>
      <c r="U426" s="680"/>
      <c r="V426" s="679"/>
      <c r="W426" s="679"/>
      <c r="X426" s="679"/>
      <c r="Y426" s="661"/>
      <c r="Z426" s="661"/>
      <c r="AA426" s="679"/>
      <c r="AB426" s="679"/>
      <c r="AC426" s="679"/>
      <c r="AD426" s="679"/>
      <c r="AE426" s="679"/>
      <c r="AF426" s="661"/>
      <c r="AG426" s="661"/>
      <c r="AH426" s="679"/>
      <c r="AI426" s="681"/>
      <c r="AJ426" s="32"/>
      <c r="AK426" s="33"/>
    </row>
    <row r="427" spans="1:37" ht="15.75">
      <c r="B427" s="91">
        <v>8</v>
      </c>
      <c r="C427" s="2368"/>
      <c r="D427" s="158" t="s">
        <v>8</v>
      </c>
      <c r="E427" s="663"/>
      <c r="F427" s="663"/>
      <c r="G427" s="663"/>
      <c r="H427" s="663"/>
      <c r="I427" s="663"/>
      <c r="J427" s="663"/>
      <c r="K427" s="663"/>
      <c r="L427" s="663"/>
      <c r="M427" s="663"/>
      <c r="N427" s="663"/>
      <c r="O427" s="663"/>
      <c r="P427" s="663"/>
      <c r="Q427" s="663"/>
      <c r="R427" s="663"/>
      <c r="S427" s="663"/>
      <c r="T427" s="663"/>
      <c r="U427" s="663"/>
      <c r="V427" s="663"/>
      <c r="W427" s="663"/>
      <c r="X427" s="663"/>
      <c r="Y427" s="663"/>
      <c r="Z427" s="663"/>
      <c r="AA427" s="664"/>
      <c r="AB427" s="663"/>
      <c r="AC427" s="663"/>
      <c r="AD427" s="663"/>
      <c r="AE427" s="663"/>
      <c r="AF427" s="663"/>
      <c r="AG427" s="663"/>
      <c r="AH427" s="663"/>
      <c r="AI427" s="665"/>
      <c r="AJ427" s="37">
        <f>SUM(F427:AI427)</f>
        <v>0</v>
      </c>
      <c r="AK427" s="38">
        <f>SUM(F428:AI428)</f>
        <v>0</v>
      </c>
    </row>
    <row r="428" spans="1:37" ht="15.75">
      <c r="A428" s="39"/>
      <c r="B428" s="97"/>
      <c r="C428" s="666">
        <f>SUM(AJ426:AK428)</f>
        <v>0</v>
      </c>
      <c r="D428" s="164" t="s">
        <v>9</v>
      </c>
      <c r="E428" s="672"/>
      <c r="F428" s="672"/>
      <c r="G428" s="672"/>
      <c r="H428" s="672"/>
      <c r="I428" s="672"/>
      <c r="J428" s="672"/>
      <c r="K428" s="672"/>
      <c r="L428" s="672"/>
      <c r="M428" s="672"/>
      <c r="N428" s="672"/>
      <c r="O428" s="672"/>
      <c r="P428" s="672"/>
      <c r="Q428" s="672"/>
      <c r="R428" s="672"/>
      <c r="S428" s="672"/>
      <c r="T428" s="672"/>
      <c r="U428" s="672"/>
      <c r="V428" s="672"/>
      <c r="W428" s="672"/>
      <c r="X428" s="672"/>
      <c r="Y428" s="672"/>
      <c r="Z428" s="672"/>
      <c r="AA428" s="673"/>
      <c r="AB428" s="672"/>
      <c r="AC428" s="672"/>
      <c r="AD428" s="673"/>
      <c r="AE428" s="673"/>
      <c r="AF428" s="672"/>
      <c r="AG428" s="672"/>
      <c r="AH428" s="672"/>
      <c r="AI428" s="674"/>
      <c r="AJ428" s="45"/>
      <c r="AK428" s="213"/>
    </row>
    <row r="429" spans="1:37" ht="15" customHeight="1">
      <c r="B429" s="83"/>
      <c r="C429" s="2368" t="s">
        <v>121</v>
      </c>
      <c r="D429" s="152" t="s">
        <v>7</v>
      </c>
      <c r="E429" s="682"/>
      <c r="F429" s="367"/>
      <c r="G429" s="367"/>
      <c r="H429" s="367"/>
      <c r="I429" s="367"/>
      <c r="J429" s="367"/>
      <c r="K429" s="367"/>
      <c r="L429" s="367"/>
      <c r="M429" s="367"/>
      <c r="N429" s="367"/>
      <c r="O429" s="367"/>
      <c r="P429" s="367"/>
      <c r="Q429" s="367"/>
      <c r="R429" s="367"/>
      <c r="S429" s="367"/>
      <c r="T429" s="367"/>
      <c r="U429" s="367"/>
      <c r="V429" s="683"/>
      <c r="W429" s="683"/>
      <c r="X429" s="421"/>
      <c r="Y429" s="421"/>
      <c r="Z429" s="421"/>
      <c r="AA429" s="682"/>
      <c r="AB429" s="367"/>
      <c r="AC429" s="421"/>
      <c r="AD429" s="682"/>
      <c r="AE429" s="682"/>
      <c r="AF429" s="421"/>
      <c r="AG429" s="682"/>
      <c r="AH429" s="367"/>
      <c r="AI429" s="428"/>
      <c r="AJ429" s="32"/>
      <c r="AK429" s="33"/>
    </row>
    <row r="430" spans="1:37">
      <c r="B430" s="91">
        <v>4</v>
      </c>
      <c r="C430" s="2368"/>
      <c r="D430" s="158" t="s">
        <v>8</v>
      </c>
      <c r="E430" s="684"/>
      <c r="F430" s="405"/>
      <c r="G430" s="405"/>
      <c r="H430" s="405"/>
      <c r="I430" s="405"/>
      <c r="J430" s="405"/>
      <c r="K430" s="405"/>
      <c r="L430" s="405"/>
      <c r="M430" s="405"/>
      <c r="N430" s="405"/>
      <c r="O430" s="405"/>
      <c r="P430" s="405"/>
      <c r="Q430" s="405"/>
      <c r="R430" s="405"/>
      <c r="S430" s="405"/>
      <c r="T430" s="405"/>
      <c r="U430" s="405"/>
      <c r="V430" s="405"/>
      <c r="W430" s="405"/>
      <c r="X430" s="405"/>
      <c r="Y430" s="405"/>
      <c r="Z430" s="373"/>
      <c r="AA430" s="684"/>
      <c r="AB430" s="405"/>
      <c r="AC430" s="373"/>
      <c r="AD430" s="684"/>
      <c r="AE430" s="684"/>
      <c r="AF430" s="373"/>
      <c r="AG430" s="684"/>
      <c r="AH430" s="405"/>
      <c r="AI430" s="685"/>
      <c r="AJ430" s="37">
        <f>SUM(F430:AI430)</f>
        <v>0</v>
      </c>
      <c r="AK430" s="38">
        <f>SUM(F431:AI431)</f>
        <v>0</v>
      </c>
    </row>
    <row r="431" spans="1:37">
      <c r="A431" s="39"/>
      <c r="B431" s="97"/>
      <c r="C431" s="666">
        <f>SUM(AJ429:AK431)</f>
        <v>0</v>
      </c>
      <c r="D431" s="164" t="s">
        <v>9</v>
      </c>
      <c r="E431" s="686"/>
      <c r="F431" s="410"/>
      <c r="G431" s="410"/>
      <c r="H431" s="410"/>
      <c r="I431" s="410"/>
      <c r="J431" s="410"/>
      <c r="K431" s="410"/>
      <c r="L431" s="410"/>
      <c r="M431" s="410"/>
      <c r="N431" s="410"/>
      <c r="O431" s="410"/>
      <c r="P431" s="410"/>
      <c r="Q431" s="410"/>
      <c r="R431" s="410"/>
      <c r="S431" s="410"/>
      <c r="T431" s="410"/>
      <c r="U431" s="410"/>
      <c r="V431" s="410"/>
      <c r="W431" s="410"/>
      <c r="X431" s="410"/>
      <c r="Y431" s="410"/>
      <c r="Z431" s="687"/>
      <c r="AA431" s="686"/>
      <c r="AB431" s="410"/>
      <c r="AC431" s="687"/>
      <c r="AD431" s="686"/>
      <c r="AE431" s="686"/>
      <c r="AF431" s="687"/>
      <c r="AG431" s="686"/>
      <c r="AH431" s="410"/>
      <c r="AI431" s="688"/>
      <c r="AJ431" s="45"/>
      <c r="AK431" s="213"/>
    </row>
    <row r="432" spans="1:37" ht="13.5" customHeight="1">
      <c r="B432" s="83"/>
      <c r="C432" s="2368" t="s">
        <v>11</v>
      </c>
      <c r="D432" s="152" t="s">
        <v>7</v>
      </c>
      <c r="E432" s="661"/>
      <c r="F432" s="661"/>
      <c r="G432" s="661"/>
      <c r="H432" s="661"/>
      <c r="I432" s="661"/>
      <c r="J432" s="661"/>
      <c r="K432" s="661"/>
      <c r="L432" s="661"/>
      <c r="M432" s="661"/>
      <c r="N432" s="661"/>
      <c r="O432" s="661"/>
      <c r="P432" s="661"/>
      <c r="Q432" s="661"/>
      <c r="R432" s="661"/>
      <c r="S432" s="661"/>
      <c r="T432" s="661"/>
      <c r="U432" s="661"/>
      <c r="V432" s="402"/>
      <c r="W432" s="402"/>
      <c r="X432" s="661"/>
      <c r="Y432" s="661"/>
      <c r="Z432" s="661"/>
      <c r="AA432" s="661"/>
      <c r="AB432" s="661"/>
      <c r="AC432" s="661"/>
      <c r="AD432" s="661"/>
      <c r="AE432" s="661"/>
      <c r="AF432" s="661"/>
      <c r="AG432" s="661"/>
      <c r="AH432" s="661"/>
      <c r="AI432" s="662"/>
      <c r="AJ432" s="32"/>
      <c r="AK432" s="33"/>
    </row>
    <row r="433" spans="1:37" ht="15">
      <c r="B433" s="91"/>
      <c r="C433" s="2368"/>
      <c r="D433" s="158" t="s">
        <v>8</v>
      </c>
      <c r="E433" s="689"/>
      <c r="F433" s="689"/>
      <c r="G433" s="689"/>
      <c r="H433" s="689"/>
      <c r="I433" s="689"/>
      <c r="J433" s="689"/>
      <c r="K433" s="689"/>
      <c r="L433" s="689"/>
      <c r="M433" s="689"/>
      <c r="N433" s="689"/>
      <c r="O433" s="689"/>
      <c r="P433" s="689"/>
      <c r="Q433" s="689"/>
      <c r="R433" s="689"/>
      <c r="S433" s="690"/>
      <c r="T433" s="689"/>
      <c r="U433" s="689"/>
      <c r="V433" s="405"/>
      <c r="W433" s="405"/>
      <c r="X433" s="689"/>
      <c r="Y433" s="689"/>
      <c r="Z433" s="689"/>
      <c r="AA433" s="689"/>
      <c r="AB433" s="689"/>
      <c r="AC433" s="689"/>
      <c r="AD433" s="689"/>
      <c r="AE433" s="689"/>
      <c r="AF433" s="689"/>
      <c r="AG433" s="689"/>
      <c r="AH433" s="689"/>
      <c r="AI433" s="665"/>
      <c r="AJ433" s="37">
        <f>SUM(F433:AI433)</f>
        <v>0</v>
      </c>
      <c r="AK433" s="38">
        <f>SUM(F434:AI434)</f>
        <v>0</v>
      </c>
    </row>
    <row r="434" spans="1:37" ht="15">
      <c r="A434" s="39"/>
      <c r="B434" s="97"/>
      <c r="C434" s="666">
        <f>SUM(AJ432:AK434)</f>
        <v>0</v>
      </c>
      <c r="D434" s="164" t="s">
        <v>9</v>
      </c>
      <c r="E434" s="416"/>
      <c r="F434" s="416"/>
      <c r="G434" s="416"/>
      <c r="H434" s="416"/>
      <c r="I434" s="691"/>
      <c r="J434" s="692"/>
      <c r="K434" s="416"/>
      <c r="L434" s="691"/>
      <c r="M434" s="692"/>
      <c r="N434" s="692"/>
      <c r="O434" s="691"/>
      <c r="P434" s="692"/>
      <c r="Q434" s="416"/>
      <c r="R434" s="416"/>
      <c r="S434" s="416"/>
      <c r="T434" s="416"/>
      <c r="U434" s="416"/>
      <c r="V434" s="416"/>
      <c r="W434" s="416"/>
      <c r="X434" s="693"/>
      <c r="Y434" s="693"/>
      <c r="Z434" s="693"/>
      <c r="AA434" s="416"/>
      <c r="AB434" s="416"/>
      <c r="AC434" s="416"/>
      <c r="AD434" s="416"/>
      <c r="AE434" s="416"/>
      <c r="AF434" s="416"/>
      <c r="AG434" s="416"/>
      <c r="AH434" s="416"/>
      <c r="AI434" s="419"/>
      <c r="AJ434" s="105"/>
      <c r="AK434" s="213"/>
    </row>
    <row r="435" spans="1:37">
      <c r="A435" s="39"/>
      <c r="B435" s="623"/>
      <c r="C435" s="176"/>
      <c r="D435" s="177"/>
      <c r="E435" s="109"/>
      <c r="F435" s="110"/>
      <c r="G435" s="109"/>
      <c r="H435" s="109"/>
      <c r="I435" s="109"/>
      <c r="J435" s="109"/>
      <c r="K435" s="110"/>
      <c r="L435" s="109"/>
      <c r="M435" s="110"/>
      <c r="N435" s="110"/>
      <c r="O435" s="109"/>
      <c r="P435" s="109"/>
      <c r="Q435" s="110"/>
      <c r="R435" s="110"/>
      <c r="S435" s="109"/>
      <c r="T435" s="110"/>
      <c r="U435" s="109"/>
      <c r="V435" s="109"/>
      <c r="W435" s="109"/>
      <c r="X435" s="109"/>
      <c r="Y435" s="110"/>
      <c r="Z435" s="109"/>
      <c r="AA435" s="110"/>
      <c r="AB435" s="110"/>
      <c r="AC435" s="109"/>
      <c r="AD435" s="109"/>
      <c r="AE435" s="109"/>
      <c r="AF435" s="109"/>
      <c r="AG435" s="109"/>
      <c r="AH435" s="109"/>
      <c r="AI435" s="110"/>
      <c r="AJ435" s="111"/>
      <c r="AK435" s="111"/>
    </row>
    <row r="436" spans="1:37">
      <c r="A436" s="106" t="s">
        <v>4</v>
      </c>
      <c r="B436" s="107" t="s">
        <v>5</v>
      </c>
      <c r="C436" s="108" t="s">
        <v>27</v>
      </c>
      <c r="D436" s="109"/>
      <c r="E436" s="109"/>
      <c r="F436" s="110"/>
      <c r="G436" s="110"/>
      <c r="H436" s="109"/>
      <c r="I436" s="109"/>
      <c r="J436" s="109"/>
      <c r="K436" s="109"/>
      <c r="L436" s="109"/>
      <c r="M436" s="110"/>
      <c r="N436" s="110"/>
      <c r="O436" s="109"/>
      <c r="P436" s="109"/>
      <c r="Q436" s="109"/>
      <c r="R436" s="109"/>
      <c r="S436" s="109"/>
      <c r="T436" s="110"/>
      <c r="U436" s="110"/>
      <c r="V436" s="109"/>
      <c r="W436" s="109"/>
      <c r="X436" s="109"/>
      <c r="Y436" s="109"/>
      <c r="Z436" s="109"/>
      <c r="AA436" s="110"/>
      <c r="AB436" s="110"/>
      <c r="AC436" s="109"/>
      <c r="AD436" s="109"/>
      <c r="AE436" s="109"/>
      <c r="AF436" s="109"/>
      <c r="AG436" s="109"/>
      <c r="AH436" s="109"/>
      <c r="AI436" s="110"/>
      <c r="AJ436" s="111"/>
      <c r="AK436" s="111"/>
    </row>
    <row r="437" spans="1:37">
      <c r="A437" s="694"/>
      <c r="B437" s="694"/>
      <c r="C437" s="694"/>
      <c r="D437" s="694"/>
      <c r="E437" s="694"/>
      <c r="F437" s="694"/>
      <c r="G437" s="694"/>
      <c r="H437" s="694"/>
      <c r="I437" s="694"/>
      <c r="J437" s="694"/>
      <c r="K437" s="694"/>
      <c r="L437" s="694"/>
      <c r="M437" s="694"/>
      <c r="N437" s="694"/>
      <c r="O437" s="694"/>
      <c r="P437" s="694"/>
      <c r="Q437" s="694"/>
      <c r="R437" s="694"/>
      <c r="S437" s="694"/>
      <c r="T437" s="694"/>
      <c r="U437" s="694"/>
      <c r="V437" s="694"/>
      <c r="W437" s="694"/>
      <c r="X437" s="694"/>
      <c r="Y437" s="694"/>
      <c r="Z437" s="694"/>
      <c r="AA437" s="694"/>
      <c r="AB437" s="694"/>
      <c r="AC437" s="694"/>
      <c r="AD437" s="694"/>
      <c r="AE437" s="694"/>
      <c r="AF437" s="694"/>
      <c r="AG437" s="694"/>
      <c r="AH437" s="694"/>
      <c r="AI437" s="694"/>
      <c r="AJ437" s="117"/>
      <c r="AK437" s="117"/>
    </row>
    <row r="438" spans="1:37">
      <c r="A438" s="438">
        <v>8</v>
      </c>
      <c r="B438" s="439"/>
      <c r="C438" s="695" t="s">
        <v>171</v>
      </c>
      <c r="D438" s="438" t="s">
        <v>29</v>
      </c>
      <c r="E438" s="440">
        <f t="shared" ref="E438:AI438" si="64">COUNTIF(E$411:E$434,$D$438)</f>
        <v>0</v>
      </c>
      <c r="F438" s="440">
        <f t="shared" si="64"/>
        <v>0</v>
      </c>
      <c r="G438" s="440">
        <f t="shared" si="64"/>
        <v>0</v>
      </c>
      <c r="H438" s="440">
        <f t="shared" si="64"/>
        <v>0</v>
      </c>
      <c r="I438" s="440">
        <f t="shared" si="64"/>
        <v>0</v>
      </c>
      <c r="J438" s="440">
        <f t="shared" si="64"/>
        <v>0</v>
      </c>
      <c r="K438" s="440">
        <f t="shared" si="64"/>
        <v>0</v>
      </c>
      <c r="L438" s="440">
        <f t="shared" si="64"/>
        <v>0</v>
      </c>
      <c r="M438" s="440">
        <f t="shared" si="64"/>
        <v>0</v>
      </c>
      <c r="N438" s="440">
        <f t="shared" si="64"/>
        <v>0</v>
      </c>
      <c r="O438" s="440">
        <f t="shared" si="64"/>
        <v>0</v>
      </c>
      <c r="P438" s="440">
        <f t="shared" si="64"/>
        <v>0</v>
      </c>
      <c r="Q438" s="440">
        <f t="shared" si="64"/>
        <v>0</v>
      </c>
      <c r="R438" s="440">
        <f t="shared" si="64"/>
        <v>0</v>
      </c>
      <c r="S438" s="440">
        <f t="shared" si="64"/>
        <v>0</v>
      </c>
      <c r="T438" s="440">
        <f t="shared" si="64"/>
        <v>0</v>
      </c>
      <c r="U438" s="440">
        <f t="shared" si="64"/>
        <v>0</v>
      </c>
      <c r="V438" s="440">
        <f t="shared" si="64"/>
        <v>0</v>
      </c>
      <c r="W438" s="440">
        <f t="shared" si="64"/>
        <v>0</v>
      </c>
      <c r="X438" s="440">
        <f t="shared" si="64"/>
        <v>0</v>
      </c>
      <c r="Y438" s="440">
        <f t="shared" si="64"/>
        <v>0</v>
      </c>
      <c r="Z438" s="440">
        <f t="shared" si="64"/>
        <v>0</v>
      </c>
      <c r="AA438" s="440">
        <f t="shared" si="64"/>
        <v>0</v>
      </c>
      <c r="AB438" s="440">
        <f t="shared" si="64"/>
        <v>0</v>
      </c>
      <c r="AC438" s="440">
        <f t="shared" si="64"/>
        <v>0</v>
      </c>
      <c r="AD438" s="440">
        <f t="shared" si="64"/>
        <v>0</v>
      </c>
      <c r="AE438" s="440">
        <f t="shared" si="64"/>
        <v>0</v>
      </c>
      <c r="AF438" s="440">
        <f t="shared" si="64"/>
        <v>0</v>
      </c>
      <c r="AG438" s="440">
        <f t="shared" si="64"/>
        <v>0</v>
      </c>
      <c r="AH438" s="440">
        <f t="shared" si="64"/>
        <v>0</v>
      </c>
      <c r="AI438" s="440">
        <f t="shared" si="64"/>
        <v>0</v>
      </c>
      <c r="AJ438" s="117"/>
      <c r="AK438" s="117"/>
    </row>
    <row r="439" spans="1:37">
      <c r="A439" s="438">
        <v>4</v>
      </c>
      <c r="B439" s="439"/>
      <c r="C439" s="695" t="s">
        <v>172</v>
      </c>
      <c r="D439" s="438" t="s">
        <v>137</v>
      </c>
      <c r="E439" s="440">
        <f t="shared" ref="E439:AI439" si="65">COUNTIF(E$411:E$434,$D$439)</f>
        <v>0</v>
      </c>
      <c r="F439" s="440">
        <f t="shared" si="65"/>
        <v>0</v>
      </c>
      <c r="G439" s="440">
        <f t="shared" si="65"/>
        <v>0</v>
      </c>
      <c r="H439" s="440">
        <f t="shared" si="65"/>
        <v>0</v>
      </c>
      <c r="I439" s="440">
        <f t="shared" si="65"/>
        <v>0</v>
      </c>
      <c r="J439" s="440">
        <f t="shared" si="65"/>
        <v>0</v>
      </c>
      <c r="K439" s="440">
        <f t="shared" si="65"/>
        <v>0</v>
      </c>
      <c r="L439" s="440">
        <f t="shared" si="65"/>
        <v>0</v>
      </c>
      <c r="M439" s="440">
        <f t="shared" si="65"/>
        <v>0</v>
      </c>
      <c r="N439" s="440">
        <f t="shared" si="65"/>
        <v>0</v>
      </c>
      <c r="O439" s="440">
        <f t="shared" si="65"/>
        <v>0</v>
      </c>
      <c r="P439" s="440">
        <f t="shared" si="65"/>
        <v>0</v>
      </c>
      <c r="Q439" s="440">
        <f t="shared" si="65"/>
        <v>0</v>
      </c>
      <c r="R439" s="440">
        <f t="shared" si="65"/>
        <v>0</v>
      </c>
      <c r="S439" s="440">
        <f t="shared" si="65"/>
        <v>0</v>
      </c>
      <c r="T439" s="440">
        <f t="shared" si="65"/>
        <v>0</v>
      </c>
      <c r="U439" s="440">
        <f t="shared" si="65"/>
        <v>0</v>
      </c>
      <c r="V439" s="440">
        <f t="shared" si="65"/>
        <v>0</v>
      </c>
      <c r="W439" s="440">
        <f t="shared" si="65"/>
        <v>0</v>
      </c>
      <c r="X439" s="440">
        <f t="shared" si="65"/>
        <v>0</v>
      </c>
      <c r="Y439" s="440">
        <f t="shared" si="65"/>
        <v>0</v>
      </c>
      <c r="Z439" s="440">
        <f t="shared" si="65"/>
        <v>0</v>
      </c>
      <c r="AA439" s="440">
        <f t="shared" si="65"/>
        <v>0</v>
      </c>
      <c r="AB439" s="440">
        <f t="shared" si="65"/>
        <v>0</v>
      </c>
      <c r="AC439" s="440">
        <f t="shared" si="65"/>
        <v>0</v>
      </c>
      <c r="AD439" s="440">
        <f t="shared" si="65"/>
        <v>0</v>
      </c>
      <c r="AE439" s="440">
        <f t="shared" si="65"/>
        <v>0</v>
      </c>
      <c r="AF439" s="440">
        <f t="shared" si="65"/>
        <v>0</v>
      </c>
      <c r="AG439" s="440">
        <f t="shared" si="65"/>
        <v>0</v>
      </c>
      <c r="AH439" s="440">
        <f t="shared" si="65"/>
        <v>0</v>
      </c>
      <c r="AI439" s="440">
        <f t="shared" si="65"/>
        <v>0</v>
      </c>
      <c r="AJ439" s="117"/>
      <c r="AK439" s="117"/>
    </row>
    <row r="440" spans="1:37">
      <c r="A440" s="438">
        <v>8</v>
      </c>
      <c r="B440" s="439" t="s">
        <v>11</v>
      </c>
      <c r="C440" s="695" t="s">
        <v>124</v>
      </c>
      <c r="D440" s="438" t="s">
        <v>31</v>
      </c>
      <c r="E440" s="440">
        <f t="shared" ref="E440:AI440" si="66">COUNTIF(E$411:E$434,$D$440)</f>
        <v>0</v>
      </c>
      <c r="F440" s="440">
        <f t="shared" si="66"/>
        <v>0</v>
      </c>
      <c r="G440" s="440">
        <f t="shared" si="66"/>
        <v>0</v>
      </c>
      <c r="H440" s="440">
        <f t="shared" si="66"/>
        <v>0</v>
      </c>
      <c r="I440" s="440">
        <f t="shared" si="66"/>
        <v>0</v>
      </c>
      <c r="J440" s="440">
        <f t="shared" si="66"/>
        <v>0</v>
      </c>
      <c r="K440" s="440">
        <f t="shared" si="66"/>
        <v>0</v>
      </c>
      <c r="L440" s="440">
        <f t="shared" si="66"/>
        <v>0</v>
      </c>
      <c r="M440" s="440">
        <f t="shared" si="66"/>
        <v>0</v>
      </c>
      <c r="N440" s="440">
        <f t="shared" si="66"/>
        <v>0</v>
      </c>
      <c r="O440" s="440">
        <f t="shared" si="66"/>
        <v>0</v>
      </c>
      <c r="P440" s="440">
        <f t="shared" si="66"/>
        <v>0</v>
      </c>
      <c r="Q440" s="440">
        <f t="shared" si="66"/>
        <v>0</v>
      </c>
      <c r="R440" s="440">
        <f t="shared" si="66"/>
        <v>0</v>
      </c>
      <c r="S440" s="440">
        <f t="shared" si="66"/>
        <v>0</v>
      </c>
      <c r="T440" s="440">
        <f t="shared" si="66"/>
        <v>0</v>
      </c>
      <c r="U440" s="440">
        <f t="shared" si="66"/>
        <v>0</v>
      </c>
      <c r="V440" s="440">
        <f t="shared" si="66"/>
        <v>0</v>
      </c>
      <c r="W440" s="440">
        <f t="shared" si="66"/>
        <v>0</v>
      </c>
      <c r="X440" s="440">
        <f t="shared" si="66"/>
        <v>0</v>
      </c>
      <c r="Y440" s="440">
        <f t="shared" si="66"/>
        <v>0</v>
      </c>
      <c r="Z440" s="440">
        <f t="shared" si="66"/>
        <v>0</v>
      </c>
      <c r="AA440" s="440">
        <f t="shared" si="66"/>
        <v>0</v>
      </c>
      <c r="AB440" s="440">
        <f t="shared" si="66"/>
        <v>0</v>
      </c>
      <c r="AC440" s="440">
        <f t="shared" si="66"/>
        <v>0</v>
      </c>
      <c r="AD440" s="440">
        <f t="shared" si="66"/>
        <v>0</v>
      </c>
      <c r="AE440" s="440">
        <f t="shared" si="66"/>
        <v>0</v>
      </c>
      <c r="AF440" s="440">
        <f t="shared" si="66"/>
        <v>0</v>
      </c>
      <c r="AG440" s="440">
        <f t="shared" si="66"/>
        <v>0</v>
      </c>
      <c r="AH440" s="440">
        <f t="shared" si="66"/>
        <v>0</v>
      </c>
      <c r="AI440" s="440">
        <f t="shared" si="66"/>
        <v>0</v>
      </c>
      <c r="AJ440" s="117"/>
      <c r="AK440" s="117"/>
    </row>
    <row r="441" spans="1:37">
      <c r="A441" s="438"/>
      <c r="B441" s="439">
        <v>2</v>
      </c>
      <c r="C441" s="695" t="s">
        <v>173</v>
      </c>
      <c r="D441" s="438" t="s">
        <v>89</v>
      </c>
      <c r="E441" s="440">
        <f t="shared" ref="E441:AI441" si="67">COUNTIF(E$411:E$434,$D$441)</f>
        <v>0</v>
      </c>
      <c r="F441" s="440">
        <f t="shared" si="67"/>
        <v>0</v>
      </c>
      <c r="G441" s="440">
        <f t="shared" si="67"/>
        <v>0</v>
      </c>
      <c r="H441" s="440">
        <f t="shared" si="67"/>
        <v>0</v>
      </c>
      <c r="I441" s="440">
        <f t="shared" si="67"/>
        <v>0</v>
      </c>
      <c r="J441" s="440">
        <f t="shared" si="67"/>
        <v>0</v>
      </c>
      <c r="K441" s="440">
        <f t="shared" si="67"/>
        <v>0</v>
      </c>
      <c r="L441" s="440">
        <f t="shared" si="67"/>
        <v>0</v>
      </c>
      <c r="M441" s="440">
        <f t="shared" si="67"/>
        <v>0</v>
      </c>
      <c r="N441" s="440">
        <f t="shared" si="67"/>
        <v>0</v>
      </c>
      <c r="O441" s="440">
        <f t="shared" si="67"/>
        <v>0</v>
      </c>
      <c r="P441" s="440">
        <f t="shared" si="67"/>
        <v>0</v>
      </c>
      <c r="Q441" s="440">
        <f t="shared" si="67"/>
        <v>0</v>
      </c>
      <c r="R441" s="440">
        <f t="shared" si="67"/>
        <v>0</v>
      </c>
      <c r="S441" s="440">
        <f t="shared" si="67"/>
        <v>0</v>
      </c>
      <c r="T441" s="440">
        <f t="shared" si="67"/>
        <v>0</v>
      </c>
      <c r="U441" s="440">
        <f t="shared" si="67"/>
        <v>0</v>
      </c>
      <c r="V441" s="440">
        <f t="shared" si="67"/>
        <v>0</v>
      </c>
      <c r="W441" s="440">
        <f t="shared" si="67"/>
        <v>0</v>
      </c>
      <c r="X441" s="440">
        <f t="shared" si="67"/>
        <v>0</v>
      </c>
      <c r="Y441" s="440">
        <f t="shared" si="67"/>
        <v>0</v>
      </c>
      <c r="Z441" s="440">
        <f t="shared" si="67"/>
        <v>0</v>
      </c>
      <c r="AA441" s="440">
        <f t="shared" si="67"/>
        <v>0</v>
      </c>
      <c r="AB441" s="440">
        <f t="shared" si="67"/>
        <v>0</v>
      </c>
      <c r="AC441" s="440">
        <f t="shared" si="67"/>
        <v>0</v>
      </c>
      <c r="AD441" s="440">
        <f t="shared" si="67"/>
        <v>0</v>
      </c>
      <c r="AE441" s="440">
        <f t="shared" si="67"/>
        <v>0</v>
      </c>
      <c r="AF441" s="440">
        <f t="shared" si="67"/>
        <v>0</v>
      </c>
      <c r="AG441" s="440">
        <f t="shared" si="67"/>
        <v>0</v>
      </c>
      <c r="AH441" s="440">
        <f t="shared" si="67"/>
        <v>0</v>
      </c>
      <c r="AI441" s="440">
        <f t="shared" si="67"/>
        <v>0</v>
      </c>
      <c r="AJ441" s="117"/>
      <c r="AK441" s="117"/>
    </row>
    <row r="442" spans="1:37">
      <c r="A442" s="438" t="s">
        <v>11</v>
      </c>
      <c r="B442" s="439">
        <v>6</v>
      </c>
      <c r="C442" s="695" t="s">
        <v>174</v>
      </c>
      <c r="D442" s="438" t="s">
        <v>5</v>
      </c>
      <c r="E442" s="440">
        <f t="shared" ref="E442:AI442" si="68">COUNTIF(E$411:E$434,$D$442)</f>
        <v>0</v>
      </c>
      <c r="F442" s="440">
        <f t="shared" si="68"/>
        <v>0</v>
      </c>
      <c r="G442" s="440">
        <f t="shared" si="68"/>
        <v>0</v>
      </c>
      <c r="H442" s="440">
        <f t="shared" si="68"/>
        <v>0</v>
      </c>
      <c r="I442" s="440">
        <f t="shared" si="68"/>
        <v>0</v>
      </c>
      <c r="J442" s="440">
        <f t="shared" si="68"/>
        <v>0</v>
      </c>
      <c r="K442" s="440">
        <f t="shared" si="68"/>
        <v>0</v>
      </c>
      <c r="L442" s="440">
        <f t="shared" si="68"/>
        <v>0</v>
      </c>
      <c r="M442" s="440">
        <f t="shared" si="68"/>
        <v>0</v>
      </c>
      <c r="N442" s="440">
        <f t="shared" si="68"/>
        <v>0</v>
      </c>
      <c r="O442" s="440">
        <f t="shared" si="68"/>
        <v>0</v>
      </c>
      <c r="P442" s="440">
        <f t="shared" si="68"/>
        <v>0</v>
      </c>
      <c r="Q442" s="440">
        <f t="shared" si="68"/>
        <v>0</v>
      </c>
      <c r="R442" s="440">
        <f t="shared" si="68"/>
        <v>0</v>
      </c>
      <c r="S442" s="440">
        <f t="shared" si="68"/>
        <v>0</v>
      </c>
      <c r="T442" s="440">
        <f t="shared" si="68"/>
        <v>0</v>
      </c>
      <c r="U442" s="440">
        <f t="shared" si="68"/>
        <v>0</v>
      </c>
      <c r="V442" s="440">
        <f t="shared" si="68"/>
        <v>0</v>
      </c>
      <c r="W442" s="440">
        <f t="shared" si="68"/>
        <v>0</v>
      </c>
      <c r="X442" s="440">
        <f t="shared" si="68"/>
        <v>0</v>
      </c>
      <c r="Y442" s="440">
        <f t="shared" si="68"/>
        <v>0</v>
      </c>
      <c r="Z442" s="440">
        <f t="shared" si="68"/>
        <v>0</v>
      </c>
      <c r="AA442" s="440">
        <f t="shared" si="68"/>
        <v>0</v>
      </c>
      <c r="AB442" s="440">
        <f t="shared" si="68"/>
        <v>0</v>
      </c>
      <c r="AC442" s="440">
        <f t="shared" si="68"/>
        <v>0</v>
      </c>
      <c r="AD442" s="440">
        <f t="shared" si="68"/>
        <v>0</v>
      </c>
      <c r="AE442" s="440">
        <f t="shared" si="68"/>
        <v>0</v>
      </c>
      <c r="AF442" s="440">
        <f t="shared" si="68"/>
        <v>0</v>
      </c>
      <c r="AG442" s="440">
        <f t="shared" si="68"/>
        <v>0</v>
      </c>
      <c r="AH442" s="440">
        <f t="shared" si="68"/>
        <v>0</v>
      </c>
      <c r="AI442" s="440">
        <f t="shared" si="68"/>
        <v>0</v>
      </c>
      <c r="AJ442" s="117"/>
      <c r="AK442" s="117"/>
    </row>
    <row r="443" spans="1:37">
      <c r="A443" s="438" t="s">
        <v>11</v>
      </c>
      <c r="B443" s="439">
        <v>8</v>
      </c>
      <c r="C443" s="695" t="s">
        <v>125</v>
      </c>
      <c r="D443" s="438" t="s">
        <v>175</v>
      </c>
      <c r="E443" s="440">
        <f t="shared" ref="E443:AI443" si="69">COUNTIF(E$411:E$434,$D$443)</f>
        <v>0</v>
      </c>
      <c r="F443" s="440">
        <f t="shared" si="69"/>
        <v>0</v>
      </c>
      <c r="G443" s="440">
        <f t="shared" si="69"/>
        <v>0</v>
      </c>
      <c r="H443" s="440">
        <f t="shared" si="69"/>
        <v>0</v>
      </c>
      <c r="I443" s="440">
        <f t="shared" si="69"/>
        <v>0</v>
      </c>
      <c r="J443" s="440">
        <f t="shared" si="69"/>
        <v>0</v>
      </c>
      <c r="K443" s="440">
        <f t="shared" si="69"/>
        <v>0</v>
      </c>
      <c r="L443" s="440">
        <f t="shared" si="69"/>
        <v>0</v>
      </c>
      <c r="M443" s="440">
        <f t="shared" si="69"/>
        <v>0</v>
      </c>
      <c r="N443" s="440">
        <f t="shared" si="69"/>
        <v>0</v>
      </c>
      <c r="O443" s="440">
        <f t="shared" si="69"/>
        <v>0</v>
      </c>
      <c r="P443" s="440">
        <f t="shared" si="69"/>
        <v>0</v>
      </c>
      <c r="Q443" s="440">
        <f t="shared" si="69"/>
        <v>0</v>
      </c>
      <c r="R443" s="440">
        <f t="shared" si="69"/>
        <v>0</v>
      </c>
      <c r="S443" s="440">
        <f t="shared" si="69"/>
        <v>0</v>
      </c>
      <c r="T443" s="440">
        <f t="shared" si="69"/>
        <v>0</v>
      </c>
      <c r="U443" s="440">
        <f t="shared" si="69"/>
        <v>0</v>
      </c>
      <c r="V443" s="440">
        <f t="shared" si="69"/>
        <v>0</v>
      </c>
      <c r="W443" s="440">
        <f t="shared" si="69"/>
        <v>0</v>
      </c>
      <c r="X443" s="440">
        <f t="shared" si="69"/>
        <v>0</v>
      </c>
      <c r="Y443" s="440">
        <f t="shared" si="69"/>
        <v>0</v>
      </c>
      <c r="Z443" s="440">
        <f t="shared" si="69"/>
        <v>0</v>
      </c>
      <c r="AA443" s="440">
        <f t="shared" si="69"/>
        <v>0</v>
      </c>
      <c r="AB443" s="440">
        <f t="shared" si="69"/>
        <v>0</v>
      </c>
      <c r="AC443" s="440">
        <f t="shared" si="69"/>
        <v>0</v>
      </c>
      <c r="AD443" s="440">
        <f t="shared" si="69"/>
        <v>0</v>
      </c>
      <c r="AE443" s="440">
        <f t="shared" si="69"/>
        <v>0</v>
      </c>
      <c r="AF443" s="440">
        <f t="shared" si="69"/>
        <v>0</v>
      </c>
      <c r="AG443" s="440">
        <f t="shared" si="69"/>
        <v>0</v>
      </c>
      <c r="AH443" s="440">
        <f t="shared" si="69"/>
        <v>0</v>
      </c>
      <c r="AI443" s="440">
        <f t="shared" si="69"/>
        <v>0</v>
      </c>
      <c r="AJ443" s="117"/>
      <c r="AK443" s="117"/>
    </row>
    <row r="444" spans="1:37">
      <c r="B444" s="15"/>
      <c r="D444" s="441" t="s">
        <v>88</v>
      </c>
    </row>
    <row r="445" spans="1:37">
      <c r="A445" s="127" t="s">
        <v>32</v>
      </c>
      <c r="B445" s="193"/>
      <c r="C445" s="129">
        <f>SUM(AJ411:AJ434)</f>
        <v>0</v>
      </c>
      <c r="D445" s="130"/>
      <c r="E445" s="272">
        <f t="shared" ref="E445:AI445" si="70">SUM(E411:E434)</f>
        <v>0</v>
      </c>
      <c r="F445" s="272">
        <f t="shared" si="70"/>
        <v>0</v>
      </c>
      <c r="G445" s="272">
        <f t="shared" si="70"/>
        <v>0</v>
      </c>
      <c r="H445" s="272">
        <f t="shared" si="70"/>
        <v>0</v>
      </c>
      <c r="I445" s="272">
        <f t="shared" si="70"/>
        <v>0</v>
      </c>
      <c r="J445" s="272">
        <f t="shared" si="70"/>
        <v>0</v>
      </c>
      <c r="K445" s="272">
        <f t="shared" si="70"/>
        <v>0</v>
      </c>
      <c r="L445" s="272">
        <f t="shared" si="70"/>
        <v>0</v>
      </c>
      <c r="M445" s="272">
        <f t="shared" si="70"/>
        <v>0</v>
      </c>
      <c r="N445" s="272">
        <f t="shared" si="70"/>
        <v>0</v>
      </c>
      <c r="O445" s="272">
        <f t="shared" si="70"/>
        <v>0</v>
      </c>
      <c r="P445" s="272">
        <f t="shared" si="70"/>
        <v>0</v>
      </c>
      <c r="Q445" s="272">
        <f t="shared" si="70"/>
        <v>0</v>
      </c>
      <c r="R445" s="272">
        <f t="shared" si="70"/>
        <v>0</v>
      </c>
      <c r="S445" s="272">
        <f t="shared" si="70"/>
        <v>0</v>
      </c>
      <c r="T445" s="272">
        <f t="shared" si="70"/>
        <v>0</v>
      </c>
      <c r="U445" s="272">
        <f t="shared" si="70"/>
        <v>0</v>
      </c>
      <c r="V445" s="272">
        <f t="shared" si="70"/>
        <v>0</v>
      </c>
      <c r="W445" s="272">
        <f t="shared" si="70"/>
        <v>0</v>
      </c>
      <c r="X445" s="272">
        <f t="shared" si="70"/>
        <v>0</v>
      </c>
      <c r="Y445" s="272">
        <f t="shared" si="70"/>
        <v>0</v>
      </c>
      <c r="Z445" s="272">
        <f t="shared" si="70"/>
        <v>0</v>
      </c>
      <c r="AA445" s="272">
        <f t="shared" si="70"/>
        <v>0</v>
      </c>
      <c r="AB445" s="272">
        <f t="shared" si="70"/>
        <v>0</v>
      </c>
      <c r="AC445" s="272">
        <f t="shared" si="70"/>
        <v>0</v>
      </c>
      <c r="AD445" s="272">
        <f t="shared" si="70"/>
        <v>0</v>
      </c>
      <c r="AE445" s="272">
        <f t="shared" si="70"/>
        <v>0</v>
      </c>
      <c r="AF445" s="272">
        <f t="shared" si="70"/>
        <v>0</v>
      </c>
      <c r="AG445" s="272">
        <f t="shared" si="70"/>
        <v>0</v>
      </c>
      <c r="AH445" s="272">
        <f t="shared" si="70"/>
        <v>0</v>
      </c>
      <c r="AI445" s="272">
        <f t="shared" si="70"/>
        <v>0</v>
      </c>
      <c r="AJ445" s="442">
        <f>SUM(F445:AI445)</f>
        <v>0</v>
      </c>
      <c r="AK445" s="133" t="s">
        <v>33</v>
      </c>
    </row>
    <row r="446" spans="1:37">
      <c r="A446" s="135" t="s">
        <v>34</v>
      </c>
      <c r="B446" s="195"/>
      <c r="C446" s="196">
        <f>SUM(AK411:AK434)</f>
        <v>0</v>
      </c>
      <c r="D446" s="130"/>
      <c r="E446" s="277" t="str">
        <f>IF(E445=28,1,"ERRORE")</f>
        <v>ERRORE</v>
      </c>
      <c r="F446" s="277" t="str">
        <f>IF(F445=24,1,"ERRORE")</f>
        <v>ERRORE</v>
      </c>
      <c r="G446" s="277" t="str">
        <f>IF(G445=24,1,"ERRORE")</f>
        <v>ERRORE</v>
      </c>
      <c r="H446" s="277" t="str">
        <f>IF(H445=24,1,"ERRORE")</f>
        <v>ERRORE</v>
      </c>
      <c r="I446" s="277" t="str">
        <f>IF(I445=24,1,"ERRORE")</f>
        <v>ERRORE</v>
      </c>
      <c r="J446" s="277" t="str">
        <f>IF(J445=28,1,"ERRORE")</f>
        <v>ERRORE</v>
      </c>
      <c r="K446" s="277" t="str">
        <f>IF(K445=28,1,"ERRORE")</f>
        <v>ERRORE</v>
      </c>
      <c r="L446" s="277" t="str">
        <f>IF(L445=28,1,"ERRORE")</f>
        <v>ERRORE</v>
      </c>
      <c r="M446" s="277" t="str">
        <f>IF(M445=24,1,"ERRORE")</f>
        <v>ERRORE</v>
      </c>
      <c r="N446" s="277" t="str">
        <f>IF(N445=24,1,"ERRORE")</f>
        <v>ERRORE</v>
      </c>
      <c r="O446" s="277" t="str">
        <f>IF(O445=24,1,"ERRORE")</f>
        <v>ERRORE</v>
      </c>
      <c r="P446" s="277" t="str">
        <f>IF(P445=24,1,"ERRORE")</f>
        <v>ERRORE</v>
      </c>
      <c r="Q446" s="277" t="str">
        <f>IF(Q445=28,1,"ERRORE")</f>
        <v>ERRORE</v>
      </c>
      <c r="R446" s="277" t="str">
        <f>IF(R445=28,1,"ERRORE")</f>
        <v>ERRORE</v>
      </c>
      <c r="S446" s="277" t="str">
        <f>IF(S445=28,1,"ERRORE")</f>
        <v>ERRORE</v>
      </c>
      <c r="T446" s="277" t="str">
        <f>IF(T445=24,1,"ERRORE")</f>
        <v>ERRORE</v>
      </c>
      <c r="U446" s="277" t="str">
        <f>IF(U445=24,1,"ERRORE")</f>
        <v>ERRORE</v>
      </c>
      <c r="V446" s="277" t="str">
        <f>IF(V445=24,1,"ERRORE")</f>
        <v>ERRORE</v>
      </c>
      <c r="W446" s="277" t="str">
        <f>IF(W445=24,1,"ERRORE")</f>
        <v>ERRORE</v>
      </c>
      <c r="X446" s="277" t="str">
        <f>IF(X445=28,1,"ERRORE")</f>
        <v>ERRORE</v>
      </c>
      <c r="Y446" s="277" t="str">
        <f>IF(Y445=28,1,"ERRORE")</f>
        <v>ERRORE</v>
      </c>
      <c r="Z446" s="277" t="str">
        <f>IF(Z445=28,1,"ERRORE")</f>
        <v>ERRORE</v>
      </c>
      <c r="AA446" s="277" t="str">
        <f>IF(AA445=24,1,"ERRORE")</f>
        <v>ERRORE</v>
      </c>
      <c r="AB446" s="277" t="str">
        <f>IF(AB445=24,1,"ERRORE")</f>
        <v>ERRORE</v>
      </c>
      <c r="AC446" s="277" t="str">
        <f>IF(AC445=24,1,"ERRORE")</f>
        <v>ERRORE</v>
      </c>
      <c r="AD446" s="277" t="str">
        <f>IF(AD445=24,1,"ERRORE")</f>
        <v>ERRORE</v>
      </c>
      <c r="AE446" s="277" t="str">
        <f>IF(AE445=28,1,"ERRORE")</f>
        <v>ERRORE</v>
      </c>
      <c r="AF446" s="277" t="str">
        <f>IF(AF445=28,1,"ERRORE")</f>
        <v>ERRORE</v>
      </c>
      <c r="AG446" s="277" t="str">
        <f>IF(AG445=28,1,"ERRORE")</f>
        <v>ERRORE</v>
      </c>
      <c r="AH446" s="277" t="str">
        <f>IF(AH445=28,1,"ERRORE")</f>
        <v>ERRORE</v>
      </c>
      <c r="AI446" s="277" t="str">
        <f>IF(AI445=24,1,"ERRORE")</f>
        <v>ERRORE</v>
      </c>
      <c r="AJ446" s="443">
        <f>SUM(AJ411:AK434)</f>
        <v>0</v>
      </c>
      <c r="AK446" s="133" t="s">
        <v>35</v>
      </c>
    </row>
    <row r="447" spans="1:37">
      <c r="A447" s="139" t="s">
        <v>36</v>
      </c>
      <c r="B447" s="198"/>
      <c r="C447" s="141">
        <f>SUM(C445:C446)</f>
        <v>0</v>
      </c>
      <c r="AJ447" s="334"/>
    </row>
    <row r="449" spans="1:80">
      <c r="A449" s="142"/>
      <c r="B449" s="142"/>
      <c r="C449" s="142"/>
      <c r="D449" s="142"/>
      <c r="E449" s="696" t="s">
        <v>176</v>
      </c>
      <c r="F449" s="697"/>
      <c r="G449" s="697"/>
      <c r="H449" s="697" t="s">
        <v>177</v>
      </c>
      <c r="I449" s="698"/>
      <c r="J449" s="698"/>
      <c r="K449" s="698"/>
      <c r="L449" s="698" t="s">
        <v>11</v>
      </c>
      <c r="M449" s="698"/>
      <c r="N449" s="698"/>
      <c r="O449" s="698" t="s">
        <v>178</v>
      </c>
      <c r="P449" s="698"/>
      <c r="Q449" s="698"/>
      <c r="R449" s="698"/>
      <c r="S449" s="698" t="s">
        <v>11</v>
      </c>
      <c r="T449" s="698"/>
      <c r="U449" s="698"/>
      <c r="V449" s="698" t="s">
        <v>179</v>
      </c>
      <c r="W449" s="698"/>
      <c r="X449" s="698"/>
      <c r="Y449" s="698"/>
      <c r="Z449" s="698" t="s">
        <v>11</v>
      </c>
      <c r="AA449" s="698"/>
      <c r="AB449" s="698"/>
      <c r="AC449" s="698" t="s">
        <v>176</v>
      </c>
      <c r="AD449" s="698"/>
      <c r="AE449" s="698"/>
      <c r="AF449" s="698"/>
      <c r="AG449" s="696" t="s">
        <v>11</v>
      </c>
      <c r="AH449" s="696"/>
      <c r="AI449" s="699" t="s">
        <v>180</v>
      </c>
      <c r="AJ449" s="142"/>
      <c r="AK449" s="142"/>
      <c r="AL449" s="102" t="s">
        <v>181</v>
      </c>
      <c r="BZ449" s="700"/>
      <c r="CB449" s="700"/>
    </row>
    <row r="450" spans="1:80">
      <c r="A450" s="142"/>
      <c r="B450" s="142"/>
      <c r="C450" s="16"/>
      <c r="D450" s="142"/>
      <c r="E450" s="20">
        <v>1</v>
      </c>
      <c r="F450" s="20">
        <f>E450+1</f>
        <v>2</v>
      </c>
      <c r="G450" s="20">
        <f>F450+1</f>
        <v>3</v>
      </c>
      <c r="H450" s="20">
        <v>4</v>
      </c>
      <c r="I450" s="20">
        <f>H450+1</f>
        <v>5</v>
      </c>
      <c r="J450" s="20">
        <f>I450+1</f>
        <v>6</v>
      </c>
      <c r="K450" s="20">
        <f>J450+1</f>
        <v>7</v>
      </c>
      <c r="L450" s="335">
        <v>8</v>
      </c>
      <c r="M450" s="335">
        <v>9</v>
      </c>
      <c r="N450" s="335">
        <v>10</v>
      </c>
      <c r="O450" s="335">
        <v>11</v>
      </c>
      <c r="P450" s="20">
        <f>O450+1</f>
        <v>12</v>
      </c>
      <c r="Q450" s="20">
        <f>P450+1</f>
        <v>13</v>
      </c>
      <c r="R450" s="20">
        <f>Q450+1</f>
        <v>14</v>
      </c>
      <c r="S450" s="20">
        <f>R450+1</f>
        <v>15</v>
      </c>
      <c r="T450" s="20">
        <v>16</v>
      </c>
      <c r="U450" s="20">
        <f>T450+1</f>
        <v>17</v>
      </c>
      <c r="V450" s="20">
        <f>U450+1</f>
        <v>18</v>
      </c>
      <c r="W450" s="20">
        <f>V450+1</f>
        <v>19</v>
      </c>
      <c r="X450" s="20">
        <f>W450+1</f>
        <v>20</v>
      </c>
      <c r="Y450" s="20">
        <f>X450+1</f>
        <v>21</v>
      </c>
      <c r="Z450" s="20">
        <v>22</v>
      </c>
      <c r="AA450" s="20">
        <f t="shared" ref="AA450:AG450" si="71">Z450+1</f>
        <v>23</v>
      </c>
      <c r="AB450" s="20">
        <f t="shared" si="71"/>
        <v>24</v>
      </c>
      <c r="AC450" s="20">
        <f t="shared" si="71"/>
        <v>25</v>
      </c>
      <c r="AD450" s="20">
        <f t="shared" si="71"/>
        <v>26</v>
      </c>
      <c r="AE450" s="20">
        <f t="shared" si="71"/>
        <v>27</v>
      </c>
      <c r="AF450" s="20">
        <f t="shared" si="71"/>
        <v>28</v>
      </c>
      <c r="AG450" s="20">
        <f t="shared" si="71"/>
        <v>29</v>
      </c>
      <c r="AH450" s="20">
        <v>30</v>
      </c>
      <c r="AI450" s="701">
        <v>42856</v>
      </c>
      <c r="AJ450" s="142"/>
      <c r="AK450" s="142"/>
      <c r="AL450" s="271">
        <v>10</v>
      </c>
      <c r="AO450" s="702"/>
      <c r="AP450" s="702"/>
      <c r="AQ450" s="702"/>
      <c r="AR450" s="702"/>
      <c r="AS450" s="703">
        <v>4</v>
      </c>
      <c r="AT450" s="2369">
        <v>1</v>
      </c>
      <c r="AU450" s="2369"/>
      <c r="AV450" s="2369"/>
      <c r="AW450" s="2369"/>
      <c r="AX450" s="2369"/>
      <c r="AY450" s="2369"/>
      <c r="AZ450" s="2369"/>
      <c r="BA450" s="2369">
        <v>2</v>
      </c>
      <c r="BB450" s="2369"/>
      <c r="BC450" s="2369"/>
      <c r="BD450" s="2369"/>
      <c r="BE450" s="2369"/>
      <c r="BF450" s="2369"/>
      <c r="BG450" s="2369"/>
      <c r="BH450" s="2369">
        <v>3</v>
      </c>
      <c r="BI450" s="2369"/>
      <c r="BJ450" s="2369"/>
      <c r="BK450" s="2369"/>
      <c r="BL450" s="2369"/>
      <c r="BM450" s="2369"/>
      <c r="BN450" s="2369"/>
      <c r="BO450" s="2369">
        <v>4</v>
      </c>
      <c r="BP450" s="2369"/>
      <c r="BQ450" s="2369"/>
      <c r="BR450" s="2369"/>
      <c r="BS450" s="2369"/>
      <c r="BT450" s="2369"/>
      <c r="BU450" s="2369"/>
      <c r="BV450" s="704">
        <v>1</v>
      </c>
      <c r="BW450" s="704"/>
      <c r="BX450" s="702"/>
      <c r="BY450" s="702"/>
      <c r="BZ450" s="700"/>
      <c r="CB450" s="700"/>
    </row>
    <row r="451" spans="1:80" ht="24.75" customHeight="1">
      <c r="A451" s="142"/>
      <c r="B451" s="142"/>
      <c r="C451" s="705" t="s">
        <v>182</v>
      </c>
      <c r="D451" s="142"/>
      <c r="E451" s="469"/>
      <c r="F451" s="469"/>
      <c r="G451" s="469"/>
      <c r="H451" s="469"/>
      <c r="I451" s="469"/>
      <c r="J451" s="469"/>
      <c r="K451" s="469"/>
      <c r="L451" s="469"/>
      <c r="M451" s="469"/>
      <c r="N451" s="469"/>
      <c r="O451" s="469"/>
      <c r="P451" s="469"/>
      <c r="Q451" s="469"/>
      <c r="R451" s="469"/>
      <c r="S451" s="469"/>
      <c r="T451" s="469"/>
      <c r="U451" s="469"/>
      <c r="V451" s="469"/>
      <c r="W451" s="469"/>
      <c r="X451" s="469"/>
      <c r="Y451" s="469"/>
      <c r="Z451" s="469"/>
      <c r="AA451" s="469"/>
      <c r="AB451" s="469"/>
      <c r="AC451" s="469"/>
      <c r="AD451" s="469"/>
      <c r="AE451" s="469"/>
      <c r="AF451" s="469"/>
      <c r="AG451" s="469"/>
      <c r="AH451" s="469"/>
      <c r="AI451" s="469"/>
      <c r="AJ451" s="706" t="s">
        <v>4</v>
      </c>
      <c r="AK451" s="28" t="s">
        <v>5</v>
      </c>
      <c r="AL451" s="271" t="s">
        <v>84</v>
      </c>
      <c r="AO451" s="702"/>
      <c r="AP451" s="702"/>
      <c r="AQ451" s="707" t="s">
        <v>183</v>
      </c>
      <c r="AR451" s="702"/>
      <c r="AS451" s="310">
        <v>1</v>
      </c>
      <c r="AT451" s="310">
        <f>AS451+1</f>
        <v>2</v>
      </c>
      <c r="AU451" s="310">
        <f>AT451+1</f>
        <v>3</v>
      </c>
      <c r="AV451" s="310">
        <f>AU451+1</f>
        <v>4</v>
      </c>
      <c r="AW451" s="310">
        <f>AV451+1</f>
        <v>5</v>
      </c>
      <c r="AX451" s="310">
        <v>6</v>
      </c>
      <c r="AY451" s="310">
        <f>AX451+1</f>
        <v>7</v>
      </c>
      <c r="AZ451" s="310">
        <f>AY451+1</f>
        <v>8</v>
      </c>
      <c r="BA451" s="310">
        <f>AZ451+1</f>
        <v>9</v>
      </c>
      <c r="BB451" s="310">
        <f>BA451+1</f>
        <v>10</v>
      </c>
      <c r="BC451" s="310">
        <f>BB451+1</f>
        <v>11</v>
      </c>
      <c r="BD451" s="310">
        <v>12</v>
      </c>
      <c r="BE451" s="310">
        <f t="shared" ref="BE451:BM451" si="72">BD451+1</f>
        <v>13</v>
      </c>
      <c r="BF451" s="310">
        <f t="shared" si="72"/>
        <v>14</v>
      </c>
      <c r="BG451" s="310">
        <f t="shared" si="72"/>
        <v>15</v>
      </c>
      <c r="BH451" s="310">
        <f t="shared" si="72"/>
        <v>16</v>
      </c>
      <c r="BI451" s="310">
        <f t="shared" si="72"/>
        <v>17</v>
      </c>
      <c r="BJ451" s="310">
        <f t="shared" si="72"/>
        <v>18</v>
      </c>
      <c r="BK451" s="310">
        <f t="shared" si="72"/>
        <v>19</v>
      </c>
      <c r="BL451" s="310">
        <f t="shared" si="72"/>
        <v>20</v>
      </c>
      <c r="BM451" s="310">
        <f t="shared" si="72"/>
        <v>21</v>
      </c>
      <c r="BN451" s="319">
        <v>22</v>
      </c>
      <c r="BO451" s="319">
        <v>23</v>
      </c>
      <c r="BP451" s="319">
        <v>24</v>
      </c>
      <c r="BQ451" s="305">
        <v>25</v>
      </c>
      <c r="BR451" s="305">
        <v>26</v>
      </c>
      <c r="BS451" s="305">
        <v>27</v>
      </c>
      <c r="BT451" s="305">
        <v>28</v>
      </c>
      <c r="BU451" s="310">
        <v>29</v>
      </c>
      <c r="BV451" s="310">
        <v>30</v>
      </c>
      <c r="BW451" s="310">
        <v>31</v>
      </c>
      <c r="BX451" s="702"/>
      <c r="BY451" s="702"/>
      <c r="BZ451" s="700"/>
      <c r="CB451" s="700"/>
    </row>
    <row r="452" spans="1:80">
      <c r="A452" s="142"/>
      <c r="B452" s="206"/>
      <c r="C452" s="12" t="s">
        <v>184</v>
      </c>
      <c r="D452" s="453" t="s">
        <v>7</v>
      </c>
      <c r="E452" s="708"/>
      <c r="F452" s="709"/>
      <c r="G452" s="709"/>
      <c r="H452" s="709"/>
      <c r="I452" s="709"/>
      <c r="J452" s="709"/>
      <c r="K452" s="709"/>
      <c r="L452" s="709"/>
      <c r="M452" s="709"/>
      <c r="N452" s="709"/>
      <c r="O452" s="709"/>
      <c r="P452" s="710"/>
      <c r="Q452" s="711"/>
      <c r="R452" s="709"/>
      <c r="S452" s="709"/>
      <c r="T452" s="709"/>
      <c r="U452" s="709"/>
      <c r="V452" s="712"/>
      <c r="W452" s="712"/>
      <c r="X452" s="712"/>
      <c r="Y452" s="712"/>
      <c r="Z452" s="712"/>
      <c r="AA452" s="712"/>
      <c r="AB452" s="712"/>
      <c r="AC452" s="709"/>
      <c r="AD452" s="316"/>
      <c r="AE452" s="712"/>
      <c r="AF452" s="709"/>
      <c r="AG452" s="709"/>
      <c r="AH452" s="709"/>
      <c r="AI452" s="713"/>
      <c r="AJ452" s="714"/>
      <c r="AK452" s="213"/>
      <c r="AO452" s="702"/>
      <c r="AP452" s="702"/>
      <c r="AQ452" s="301" t="s">
        <v>185</v>
      </c>
      <c r="AR452" s="702"/>
      <c r="AS452" s="715" t="s">
        <v>4</v>
      </c>
      <c r="AT452" s="716" t="s">
        <v>186</v>
      </c>
      <c r="AU452" s="717" t="s">
        <v>29</v>
      </c>
      <c r="AV452" s="718" t="s">
        <v>29</v>
      </c>
      <c r="AW452" s="719" t="s">
        <v>187</v>
      </c>
      <c r="AX452" s="720" t="s">
        <v>188</v>
      </c>
      <c r="AY452" s="721" t="s">
        <v>89</v>
      </c>
      <c r="AZ452" s="722" t="s">
        <v>4</v>
      </c>
      <c r="BA452" s="716" t="s">
        <v>186</v>
      </c>
      <c r="BB452" s="717" t="s">
        <v>29</v>
      </c>
      <c r="BC452" s="718" t="s">
        <v>29</v>
      </c>
      <c r="BD452" s="719" t="s">
        <v>187</v>
      </c>
      <c r="BE452" s="720" t="s">
        <v>188</v>
      </c>
      <c r="BF452" s="721" t="s">
        <v>89</v>
      </c>
      <c r="BG452" s="722" t="s">
        <v>4</v>
      </c>
      <c r="BH452" s="716" t="s">
        <v>186</v>
      </c>
      <c r="BI452" s="717" t="s">
        <v>29</v>
      </c>
      <c r="BJ452" s="718" t="s">
        <v>29</v>
      </c>
      <c r="BK452" s="719" t="s">
        <v>187</v>
      </c>
      <c r="BL452" s="720" t="s">
        <v>188</v>
      </c>
      <c r="BM452" s="721" t="s">
        <v>89</v>
      </c>
      <c r="BN452" s="722" t="s">
        <v>4</v>
      </c>
      <c r="BO452" s="716" t="s">
        <v>186</v>
      </c>
      <c r="BP452" s="717" t="s">
        <v>29</v>
      </c>
      <c r="BQ452" s="718" t="s">
        <v>29</v>
      </c>
      <c r="BR452" s="719" t="s">
        <v>187</v>
      </c>
      <c r="BS452" s="720" t="s">
        <v>188</v>
      </c>
      <c r="BT452" s="721" t="s">
        <v>89</v>
      </c>
      <c r="BU452" s="722" t="s">
        <v>4</v>
      </c>
      <c r="BV452" s="716" t="s">
        <v>186</v>
      </c>
      <c r="BW452" s="717" t="s">
        <v>29</v>
      </c>
      <c r="BX452" s="82" t="s">
        <v>4</v>
      </c>
      <c r="BY452" s="28" t="s">
        <v>5</v>
      </c>
      <c r="BZ452" s="700"/>
      <c r="CA452" s="718" t="s">
        <v>29</v>
      </c>
      <c r="CB452" s="700"/>
    </row>
    <row r="453" spans="1:80">
      <c r="A453" s="142"/>
      <c r="B453" s="206"/>
      <c r="C453" s="12"/>
      <c r="D453" s="723"/>
      <c r="E453" s="724"/>
      <c r="F453" s="725"/>
      <c r="G453" s="725"/>
      <c r="H453" s="725"/>
      <c r="I453" s="725"/>
      <c r="J453" s="725"/>
      <c r="K453" s="725"/>
      <c r="L453" s="725"/>
      <c r="M453" s="725"/>
      <c r="N453" s="306"/>
      <c r="O453" s="725"/>
      <c r="P453" s="726"/>
      <c r="Q453" s="725"/>
      <c r="R453" s="725"/>
      <c r="S453" s="725"/>
      <c r="T453" s="725"/>
      <c r="U453" s="725"/>
      <c r="V453" s="306"/>
      <c r="W453" s="306"/>
      <c r="X453" s="306"/>
      <c r="Y453" s="306"/>
      <c r="Z453" s="306"/>
      <c r="AA453" s="306"/>
      <c r="AB453" s="306"/>
      <c r="AC453" s="725"/>
      <c r="AD453" s="305"/>
      <c r="AE453" s="726"/>
      <c r="AF453" s="725"/>
      <c r="AG453" s="725"/>
      <c r="AH453" s="725"/>
      <c r="AI453" s="727"/>
      <c r="AJ453" s="728"/>
      <c r="AK453" s="213"/>
      <c r="AL453" s="729" t="s">
        <v>189</v>
      </c>
      <c r="AO453" s="702"/>
      <c r="AP453" s="730"/>
      <c r="AQ453" s="2370" t="s">
        <v>184</v>
      </c>
      <c r="AR453" s="232" t="s">
        <v>7</v>
      </c>
      <c r="AS453" s="731" t="s">
        <v>190</v>
      </c>
      <c r="AT453" s="732" t="s">
        <v>191</v>
      </c>
      <c r="AU453" s="710" t="s">
        <v>191</v>
      </c>
      <c r="AV453" s="733"/>
      <c r="AW453" s="734"/>
      <c r="AX453" s="735" t="s">
        <v>138</v>
      </c>
      <c r="AY453" s="736" t="s">
        <v>138</v>
      </c>
      <c r="AZ453" s="737" t="s">
        <v>192</v>
      </c>
      <c r="BA453" s="732" t="s">
        <v>191</v>
      </c>
      <c r="BB453" s="314" t="s">
        <v>5</v>
      </c>
      <c r="BC453" s="738"/>
      <c r="BD453" s="314"/>
      <c r="BE453" s="735" t="s">
        <v>138</v>
      </c>
      <c r="BF453" s="736" t="s">
        <v>138</v>
      </c>
      <c r="BG453" s="739" t="s">
        <v>5</v>
      </c>
      <c r="BH453" s="740" t="s">
        <v>5</v>
      </c>
      <c r="BI453" s="314"/>
      <c r="BJ453" s="741"/>
      <c r="BK453" s="742" t="s">
        <v>29</v>
      </c>
      <c r="BL453" s="743" t="s">
        <v>138</v>
      </c>
      <c r="BM453" s="736" t="s">
        <v>138</v>
      </c>
      <c r="BN453" s="739"/>
      <c r="BO453" s="732" t="s">
        <v>191</v>
      </c>
      <c r="BP453" s="709" t="s">
        <v>191</v>
      </c>
      <c r="BQ453" s="738"/>
      <c r="BR453" s="744" t="s">
        <v>193</v>
      </c>
      <c r="BS453" s="745" t="s">
        <v>138</v>
      </c>
      <c r="BT453" s="745" t="s">
        <v>138</v>
      </c>
      <c r="BU453" s="731" t="s">
        <v>190</v>
      </c>
      <c r="BV453" s="732" t="s">
        <v>191</v>
      </c>
      <c r="BW453" s="746" t="s">
        <v>5</v>
      </c>
      <c r="BX453" s="747"/>
      <c r="BY453" s="213"/>
      <c r="BZ453" s="700"/>
      <c r="CA453" s="738"/>
      <c r="CB453" s="700"/>
    </row>
    <row r="454" spans="1:80">
      <c r="A454" s="142"/>
      <c r="B454" s="214">
        <v>1762</v>
      </c>
      <c r="C454" s="12"/>
      <c r="D454" s="455" t="s">
        <v>54</v>
      </c>
      <c r="E454" s="724"/>
      <c r="F454" s="725"/>
      <c r="G454" s="725"/>
      <c r="H454" s="725"/>
      <c r="I454" s="725"/>
      <c r="J454" s="725"/>
      <c r="K454" s="725"/>
      <c r="L454" s="725"/>
      <c r="M454" s="725"/>
      <c r="N454" s="725"/>
      <c r="O454" s="725"/>
      <c r="P454" s="726"/>
      <c r="Q454" s="725"/>
      <c r="R454" s="748"/>
      <c r="S454" s="748"/>
      <c r="T454" s="748"/>
      <c r="U454" s="748"/>
      <c r="V454" s="748"/>
      <c r="W454" s="748"/>
      <c r="X454" s="748"/>
      <c r="Y454" s="748"/>
      <c r="Z454" s="748"/>
      <c r="AA454" s="748"/>
      <c r="AB454" s="748"/>
      <c r="AC454" s="725"/>
      <c r="AD454" s="725"/>
      <c r="AE454" s="726"/>
      <c r="AF454" s="725"/>
      <c r="AG454" s="725"/>
      <c r="AH454" s="725"/>
      <c r="AI454" s="727"/>
      <c r="AJ454" s="749">
        <f>SUM(E454:AI454)</f>
        <v>0</v>
      </c>
      <c r="AK454" s="750">
        <f>SUM(E455:AI455)</f>
        <v>0</v>
      </c>
      <c r="AM454" s="318"/>
      <c r="AN454" s="318"/>
      <c r="AO454" s="702"/>
      <c r="AP454" s="730"/>
      <c r="AQ454" s="2370"/>
      <c r="AR454" s="104"/>
      <c r="AS454" s="751"/>
      <c r="AT454" s="752" t="s">
        <v>31</v>
      </c>
      <c r="AU454" s="726" t="s">
        <v>31</v>
      </c>
      <c r="AV454" s="753"/>
      <c r="AW454" s="754"/>
      <c r="AX454" s="755" t="s">
        <v>194</v>
      </c>
      <c r="AY454" s="756" t="s">
        <v>194</v>
      </c>
      <c r="AZ454" s="757"/>
      <c r="BA454" s="752" t="s">
        <v>31</v>
      </c>
      <c r="BB454" s="310"/>
      <c r="BC454" s="758"/>
      <c r="BD454" s="310"/>
      <c r="BE454" s="755" t="s">
        <v>194</v>
      </c>
      <c r="BF454" s="756" t="s">
        <v>194</v>
      </c>
      <c r="BG454" s="759"/>
      <c r="BH454" s="760"/>
      <c r="BI454" s="310"/>
      <c r="BJ454" s="761"/>
      <c r="BK454" s="255" t="s">
        <v>195</v>
      </c>
      <c r="BL454" s="762" t="s">
        <v>194</v>
      </c>
      <c r="BM454" s="756" t="s">
        <v>194</v>
      </c>
      <c r="BN454" s="759"/>
      <c r="BO454" s="752" t="s">
        <v>31</v>
      </c>
      <c r="BP454" s="725" t="s">
        <v>31</v>
      </c>
      <c r="BQ454" s="758"/>
      <c r="BR454" s="763"/>
      <c r="BS454" s="764" t="s">
        <v>194</v>
      </c>
      <c r="BT454" s="764" t="s">
        <v>194</v>
      </c>
      <c r="BU454" s="751"/>
      <c r="BV454" s="752" t="s">
        <v>31</v>
      </c>
      <c r="BW454" s="765"/>
      <c r="BX454" s="747"/>
      <c r="BY454" s="213"/>
      <c r="BZ454" s="700"/>
      <c r="CA454" s="738"/>
      <c r="CB454" s="700"/>
    </row>
    <row r="455" spans="1:80">
      <c r="A455" s="221"/>
      <c r="B455" s="249"/>
      <c r="C455" s="766">
        <f>SUM(AJ452:AK455)</f>
        <v>0</v>
      </c>
      <c r="D455" s="767" t="s">
        <v>55</v>
      </c>
      <c r="E455" s="724"/>
      <c r="F455" s="725"/>
      <c r="G455" s="725"/>
      <c r="H455" s="725"/>
      <c r="I455" s="725"/>
      <c r="J455" s="725"/>
      <c r="K455" s="725"/>
      <c r="L455" s="725"/>
      <c r="M455" s="725"/>
      <c r="N455" s="104"/>
      <c r="O455" s="725"/>
      <c r="P455" s="725"/>
      <c r="Q455" s="768"/>
      <c r="R455" s="725"/>
      <c r="S455" s="725"/>
      <c r="T455" s="725"/>
      <c r="U455" s="725"/>
      <c r="V455" s="725"/>
      <c r="W455" s="725"/>
      <c r="X455" s="725"/>
      <c r="Y455" s="725"/>
      <c r="Z455" s="725"/>
      <c r="AA455" s="769"/>
      <c r="AB455" s="725"/>
      <c r="AC455" s="725"/>
      <c r="AD455" s="305"/>
      <c r="AE455" s="726"/>
      <c r="AF455" s="725"/>
      <c r="AG455" s="725"/>
      <c r="AH455" s="725"/>
      <c r="AI455" s="727"/>
      <c r="AJ455" s="728"/>
      <c r="AK455" s="213"/>
      <c r="AM455" s="318"/>
      <c r="AN455" s="318"/>
      <c r="AO455" s="702"/>
      <c r="AP455" s="172">
        <v>1762</v>
      </c>
      <c r="AQ455" s="2370"/>
      <c r="AR455" s="104" t="s">
        <v>196</v>
      </c>
      <c r="AS455" s="770"/>
      <c r="AT455" s="752">
        <v>13</v>
      </c>
      <c r="AU455" s="726">
        <v>13</v>
      </c>
      <c r="AV455" s="753"/>
      <c r="AW455" s="754"/>
      <c r="AX455" s="726">
        <v>8</v>
      </c>
      <c r="AY455" s="310">
        <v>8</v>
      </c>
      <c r="AZ455" s="771"/>
      <c r="BA455" s="752">
        <v>13</v>
      </c>
      <c r="BB455" s="310"/>
      <c r="BC455" s="758"/>
      <c r="BD455" s="310"/>
      <c r="BE455" s="726">
        <v>8</v>
      </c>
      <c r="BF455" s="310">
        <v>8</v>
      </c>
      <c r="BG455" s="759"/>
      <c r="BH455" s="760"/>
      <c r="BI455" s="310"/>
      <c r="BJ455" s="753"/>
      <c r="BK455" s="763">
        <v>8</v>
      </c>
      <c r="BL455" s="725">
        <v>8</v>
      </c>
      <c r="BM455" s="310">
        <v>8</v>
      </c>
      <c r="BN455" s="759"/>
      <c r="BO455" s="752">
        <v>13</v>
      </c>
      <c r="BP455" s="725">
        <v>13</v>
      </c>
      <c r="BQ455" s="758"/>
      <c r="BR455" s="763"/>
      <c r="BS455" s="726">
        <v>8</v>
      </c>
      <c r="BT455" s="726">
        <v>8</v>
      </c>
      <c r="BU455" s="772"/>
      <c r="BV455" s="752">
        <v>13</v>
      </c>
      <c r="BW455" s="765"/>
      <c r="BX455" s="773">
        <f>SUM(AS455:BW455)</f>
        <v>150</v>
      </c>
      <c r="BZ455" s="700"/>
      <c r="CA455" s="758"/>
      <c r="CB455" s="700"/>
    </row>
    <row r="456" spans="1:80" ht="15.75">
      <c r="A456" s="142"/>
      <c r="B456" s="206"/>
      <c r="C456" s="12" t="s">
        <v>197</v>
      </c>
      <c r="D456" s="453" t="s">
        <v>7</v>
      </c>
      <c r="E456" s="724"/>
      <c r="F456" s="725"/>
      <c r="G456" s="725"/>
      <c r="H456" s="725"/>
      <c r="I456" s="725"/>
      <c r="J456" s="725"/>
      <c r="K456" s="725"/>
      <c r="L456" s="725"/>
      <c r="M456" s="725"/>
      <c r="N456" s="725"/>
      <c r="O456" s="725"/>
      <c r="P456" s="725"/>
      <c r="Q456" s="725"/>
      <c r="R456" s="725"/>
      <c r="S456" s="725"/>
      <c r="T456" s="725"/>
      <c r="U456" s="725"/>
      <c r="V456" s="725"/>
      <c r="W456" s="725"/>
      <c r="X456" s="726"/>
      <c r="Y456" s="726"/>
      <c r="Z456" s="726"/>
      <c r="AA456" s="725"/>
      <c r="AB456" s="725"/>
      <c r="AC456" s="725"/>
      <c r="AD456" s="725"/>
      <c r="AE456" s="725"/>
      <c r="AF456" s="725"/>
      <c r="AG456" s="725"/>
      <c r="AH456" s="763"/>
      <c r="AI456" s="727"/>
      <c r="AJ456" s="714"/>
      <c r="AK456" s="213"/>
      <c r="AM456" s="20"/>
      <c r="AN456" s="318"/>
      <c r="AO456" s="267"/>
      <c r="AP456" s="774"/>
      <c r="AQ456" s="775">
        <f>SUM(BX453:BY456)</f>
        <v>210</v>
      </c>
      <c r="AR456" s="409" t="s">
        <v>55</v>
      </c>
      <c r="AS456" s="776"/>
      <c r="AT456" s="777"/>
      <c r="AU456" s="778"/>
      <c r="AV456" s="778"/>
      <c r="AW456" s="778"/>
      <c r="AX456" s="779">
        <v>3.5</v>
      </c>
      <c r="AY456" s="778">
        <v>3.5</v>
      </c>
      <c r="AZ456" s="780"/>
      <c r="BA456" s="781"/>
      <c r="BB456" s="778">
        <v>8</v>
      </c>
      <c r="BC456" s="782"/>
      <c r="BD456" s="783"/>
      <c r="BE456" s="779">
        <v>3.5</v>
      </c>
      <c r="BF456" s="778">
        <v>3.5</v>
      </c>
      <c r="BG456" s="784">
        <v>8</v>
      </c>
      <c r="BH456" s="777">
        <v>8</v>
      </c>
      <c r="BI456" s="778"/>
      <c r="BJ456" s="21"/>
      <c r="BK456" s="778"/>
      <c r="BL456" s="785">
        <v>3.5</v>
      </c>
      <c r="BM456" s="778">
        <v>3.5</v>
      </c>
      <c r="BN456" s="780"/>
      <c r="BO456" s="777"/>
      <c r="BP456" s="778"/>
      <c r="BQ456" s="786"/>
      <c r="BR456" s="778"/>
      <c r="BS456" s="779">
        <v>3.5</v>
      </c>
      <c r="BT456" s="779">
        <v>3.5</v>
      </c>
      <c r="BU456" s="780"/>
      <c r="BV456" s="777"/>
      <c r="BW456" s="787">
        <v>8</v>
      </c>
      <c r="BX456" s="788"/>
      <c r="BY456" s="150">
        <f>SUM(AS456:BW456)</f>
        <v>60</v>
      </c>
      <c r="BZ456" s="700"/>
      <c r="CA456" s="789"/>
      <c r="CB456" s="700"/>
    </row>
    <row r="457" spans="1:80">
      <c r="A457" s="142"/>
      <c r="B457" s="206"/>
      <c r="C457" s="12"/>
      <c r="D457" s="723"/>
      <c r="E457" s="724"/>
      <c r="F457" s="725"/>
      <c r="G457" s="725"/>
      <c r="H457" s="725"/>
      <c r="I457" s="725"/>
      <c r="J457" s="725"/>
      <c r="K457" s="725"/>
      <c r="L457" s="725"/>
      <c r="M457" s="305"/>
      <c r="N457" s="104"/>
      <c r="O457" s="725"/>
      <c r="P457" s="725"/>
      <c r="Q457" s="725"/>
      <c r="R457" s="725"/>
      <c r="S457" s="725"/>
      <c r="T457" s="725"/>
      <c r="U457" s="725"/>
      <c r="V457" s="725"/>
      <c r="W457" s="725"/>
      <c r="X457" s="726"/>
      <c r="Y457" s="726"/>
      <c r="Z457" s="725"/>
      <c r="AA457" s="725"/>
      <c r="AB457" s="725"/>
      <c r="AC457" s="725"/>
      <c r="AD457" s="725"/>
      <c r="AE457" s="725"/>
      <c r="AF457" s="725"/>
      <c r="AG457" s="725"/>
      <c r="AH457" s="763"/>
      <c r="AI457" s="727"/>
      <c r="AJ457" s="728"/>
      <c r="AK457" s="213"/>
      <c r="AL457" s="729" t="s">
        <v>189</v>
      </c>
      <c r="AM457" s="20"/>
      <c r="AN457" s="318"/>
      <c r="AO457" s="702"/>
      <c r="AP457" s="730"/>
      <c r="AQ457" s="2371" t="s">
        <v>197</v>
      </c>
      <c r="AR457" s="232" t="s">
        <v>7</v>
      </c>
      <c r="AS457" s="790" t="s">
        <v>191</v>
      </c>
      <c r="AT457" s="791"/>
      <c r="AU457" s="744" t="s">
        <v>198</v>
      </c>
      <c r="AV457" s="792" t="s">
        <v>31</v>
      </c>
      <c r="AW457" s="792" t="s">
        <v>31</v>
      </c>
      <c r="AX457" s="744" t="s">
        <v>193</v>
      </c>
      <c r="AY457" s="744" t="s">
        <v>199</v>
      </c>
      <c r="AZ457" s="793" t="s">
        <v>200</v>
      </c>
      <c r="BA457" s="794" t="s">
        <v>200</v>
      </c>
      <c r="BB457" s="744"/>
      <c r="BC457" s="744" t="s">
        <v>198</v>
      </c>
      <c r="BD457" s="744"/>
      <c r="BE457" s="744" t="s">
        <v>193</v>
      </c>
      <c r="BF457" s="744"/>
      <c r="BG457" s="795" t="s">
        <v>191</v>
      </c>
      <c r="BH457" s="796"/>
      <c r="BI457" s="744" t="s">
        <v>201</v>
      </c>
      <c r="BJ457" s="792" t="s">
        <v>31</v>
      </c>
      <c r="BK457" s="792" t="s">
        <v>31</v>
      </c>
      <c r="BL457" s="744" t="s">
        <v>201</v>
      </c>
      <c r="BM457" s="744" t="s">
        <v>201</v>
      </c>
      <c r="BN457" s="793" t="s">
        <v>195</v>
      </c>
      <c r="BO457" s="794"/>
      <c r="BP457" s="744" t="s">
        <v>201</v>
      </c>
      <c r="BQ457" s="744" t="s">
        <v>198</v>
      </c>
      <c r="BR457" s="792" t="s">
        <v>31</v>
      </c>
      <c r="BS457" s="744" t="s">
        <v>193</v>
      </c>
      <c r="BT457" s="744" t="s">
        <v>193</v>
      </c>
      <c r="BU457" s="797"/>
      <c r="BV457" s="798"/>
      <c r="BW457" s="799" t="s">
        <v>198</v>
      </c>
      <c r="BX457" s="800"/>
      <c r="BY457" s="28"/>
      <c r="BZ457" s="700"/>
      <c r="CA457" s="314"/>
      <c r="CB457" s="700"/>
    </row>
    <row r="458" spans="1:80">
      <c r="A458" s="142"/>
      <c r="B458" s="214">
        <v>1763</v>
      </c>
      <c r="C458" s="12"/>
      <c r="D458" s="455" t="s">
        <v>54</v>
      </c>
      <c r="E458" s="724"/>
      <c r="F458" s="725"/>
      <c r="G458" s="725"/>
      <c r="H458" s="725"/>
      <c r="I458" s="725"/>
      <c r="J458" s="725"/>
      <c r="K458" s="725"/>
      <c r="L458" s="725"/>
      <c r="M458" s="725"/>
      <c r="N458" s="725"/>
      <c r="O458" s="725"/>
      <c r="P458" s="725"/>
      <c r="Q458" s="725"/>
      <c r="R458" s="725"/>
      <c r="S458" s="725"/>
      <c r="T458" s="725"/>
      <c r="U458" s="725"/>
      <c r="V458" s="725"/>
      <c r="W458" s="725"/>
      <c r="X458" s="726"/>
      <c r="Y458" s="726"/>
      <c r="Z458" s="754"/>
      <c r="AA458" s="725"/>
      <c r="AB458" s="725"/>
      <c r="AC458" s="725"/>
      <c r="AD458" s="725"/>
      <c r="AE458" s="725"/>
      <c r="AF458" s="725"/>
      <c r="AG458" s="725"/>
      <c r="AH458" s="763"/>
      <c r="AI458" s="727"/>
      <c r="AJ458" s="749">
        <f>SUM(E458:AI458)</f>
        <v>0</v>
      </c>
      <c r="AK458" s="750">
        <f>SUM(E459:AI459)</f>
        <v>0</v>
      </c>
      <c r="AM458" s="20"/>
      <c r="AN458" s="318"/>
      <c r="AO458" s="702"/>
      <c r="AP458" s="730"/>
      <c r="AQ458" s="2371"/>
      <c r="AR458" s="104"/>
      <c r="AS458" s="801" t="s">
        <v>31</v>
      </c>
      <c r="AT458" s="802"/>
      <c r="AU458" s="803"/>
      <c r="AV458" s="754"/>
      <c r="AW458" s="754"/>
      <c r="AX458" s="803"/>
      <c r="AY458" s="803"/>
      <c r="AZ458" s="772"/>
      <c r="BA458" s="804"/>
      <c r="BB458" s="310"/>
      <c r="BC458" s="803"/>
      <c r="BD458" s="803"/>
      <c r="BE458" s="803"/>
      <c r="BF458" s="310"/>
      <c r="BG458" s="805" t="s">
        <v>31</v>
      </c>
      <c r="BH458" s="760"/>
      <c r="BI458" s="803"/>
      <c r="BJ458" s="255" t="s">
        <v>201</v>
      </c>
      <c r="BK458" s="726"/>
      <c r="BL458" s="803"/>
      <c r="BM458" s="803"/>
      <c r="BN458" s="806"/>
      <c r="BO458" s="760"/>
      <c r="BP458" s="803"/>
      <c r="BQ458" s="754" t="s">
        <v>31</v>
      </c>
      <c r="BR458" s="726"/>
      <c r="BS458" s="803"/>
      <c r="BT458" s="803"/>
      <c r="BU458" s="806"/>
      <c r="BV458" s="804"/>
      <c r="BW458" s="807"/>
      <c r="BX458" s="800"/>
      <c r="BY458" s="28"/>
      <c r="BZ458" s="700"/>
      <c r="CA458" s="314"/>
      <c r="CB458" s="700"/>
    </row>
    <row r="459" spans="1:80">
      <c r="A459" s="221"/>
      <c r="B459" s="249"/>
      <c r="C459" s="98">
        <f>SUM(AJ456:AK459)</f>
        <v>0</v>
      </c>
      <c r="D459" s="457" t="s">
        <v>55</v>
      </c>
      <c r="E459" s="724"/>
      <c r="F459" s="754"/>
      <c r="G459" s="725"/>
      <c r="H459" s="725"/>
      <c r="I459" s="725"/>
      <c r="J459" s="725"/>
      <c r="K459" s="725"/>
      <c r="L459" s="725"/>
      <c r="M459" s="725"/>
      <c r="N459" s="725"/>
      <c r="O459" s="725"/>
      <c r="P459" s="725"/>
      <c r="Q459" s="725"/>
      <c r="R459" s="725"/>
      <c r="S459" s="725"/>
      <c r="T459" s="725"/>
      <c r="U459" s="725"/>
      <c r="V459" s="725"/>
      <c r="W459" s="725"/>
      <c r="X459" s="305"/>
      <c r="Y459" s="726"/>
      <c r="Z459" s="725"/>
      <c r="AA459" s="725"/>
      <c r="AB459" s="725"/>
      <c r="AC459" s="725"/>
      <c r="AD459" s="725"/>
      <c r="AE459" s="725"/>
      <c r="AF459" s="725"/>
      <c r="AG459" s="725"/>
      <c r="AH459" s="725"/>
      <c r="AI459" s="727"/>
      <c r="AJ459" s="728"/>
      <c r="AK459" s="213"/>
      <c r="AM459" s="20"/>
      <c r="AN459" s="318"/>
      <c r="AO459" s="702"/>
      <c r="AP459" s="172">
        <v>1763</v>
      </c>
      <c r="AQ459" s="2371"/>
      <c r="AR459" s="104" t="s">
        <v>54</v>
      </c>
      <c r="AS459" s="801">
        <v>13</v>
      </c>
      <c r="AT459" s="802"/>
      <c r="AU459" s="754"/>
      <c r="AV459" s="726">
        <v>8</v>
      </c>
      <c r="AW459" s="726">
        <v>8</v>
      </c>
      <c r="AX459" s="803"/>
      <c r="AY459" s="808"/>
      <c r="AZ459" s="771"/>
      <c r="BA459" s="804"/>
      <c r="BB459" s="310"/>
      <c r="BC459" s="803"/>
      <c r="BD459" s="803"/>
      <c r="BE459" s="803"/>
      <c r="BF459" s="310"/>
      <c r="BG459" s="805">
        <v>13</v>
      </c>
      <c r="BH459" s="760"/>
      <c r="BI459" s="803"/>
      <c r="BJ459" s="726">
        <v>8</v>
      </c>
      <c r="BK459" s="726">
        <v>8</v>
      </c>
      <c r="BL459" s="803"/>
      <c r="BM459" s="803"/>
      <c r="BN459" s="757"/>
      <c r="BO459" s="760"/>
      <c r="BP459" s="803"/>
      <c r="BQ459" s="763">
        <v>8</v>
      </c>
      <c r="BR459" s="726">
        <v>8</v>
      </c>
      <c r="BS459" s="803"/>
      <c r="BT459" s="803"/>
      <c r="BU459" s="771"/>
      <c r="BV459" s="804"/>
      <c r="BW459" s="807"/>
      <c r="BX459" s="773">
        <f>SUM(AS459:BW459)</f>
        <v>74</v>
      </c>
      <c r="BZ459" s="700"/>
      <c r="CA459" s="310"/>
      <c r="CB459" s="700"/>
    </row>
    <row r="460" spans="1:80" ht="15.75" customHeight="1">
      <c r="A460" s="142"/>
      <c r="B460" s="206"/>
      <c r="C460" s="2372" t="s">
        <v>6</v>
      </c>
      <c r="D460" s="723" t="s">
        <v>7</v>
      </c>
      <c r="E460" s="724"/>
      <c r="F460" s="725"/>
      <c r="G460" s="725"/>
      <c r="H460" s="305"/>
      <c r="I460" s="725"/>
      <c r="J460" s="725"/>
      <c r="K460" s="725"/>
      <c r="L460" s="725"/>
      <c r="M460" s="255"/>
      <c r="N460" s="725"/>
      <c r="O460" s="725"/>
      <c r="P460" s="255"/>
      <c r="Q460" s="768"/>
      <c r="R460" s="725"/>
      <c r="S460" s="725"/>
      <c r="T460" s="725"/>
      <c r="U460" s="725"/>
      <c r="V460" s="305"/>
      <c r="W460" s="725"/>
      <c r="X460" s="255"/>
      <c r="Y460" s="255"/>
      <c r="Z460" s="255"/>
      <c r="AA460" s="255"/>
      <c r="AB460" s="255"/>
      <c r="AC460" s="306"/>
      <c r="AD460" s="255"/>
      <c r="AE460" s="255"/>
      <c r="AF460" s="725"/>
      <c r="AG460" s="725"/>
      <c r="AH460" s="725"/>
      <c r="AI460" s="727"/>
      <c r="AJ460" s="714"/>
      <c r="AK460" s="213"/>
      <c r="AM460" s="20"/>
      <c r="AN460" s="318"/>
      <c r="AO460" s="267"/>
      <c r="AP460" s="774"/>
      <c r="AQ460" s="809">
        <f>SUM(BX457:BY460)</f>
        <v>74</v>
      </c>
      <c r="AR460" s="325" t="s">
        <v>55</v>
      </c>
      <c r="AS460" s="810"/>
      <c r="AT460" s="811"/>
      <c r="AU460" s="812"/>
      <c r="AV460" s="812"/>
      <c r="AW460" s="812"/>
      <c r="AX460" s="812"/>
      <c r="AY460" s="309"/>
      <c r="AZ460" s="813"/>
      <c r="BA460" s="814"/>
      <c r="BB460" s="812"/>
      <c r="BC460" s="815"/>
      <c r="BD460" s="816"/>
      <c r="BE460" s="815"/>
      <c r="BF460" s="812"/>
      <c r="BG460" s="817"/>
      <c r="BH460" s="811"/>
      <c r="BI460" s="812"/>
      <c r="BJ460" s="812"/>
      <c r="BK460" s="812"/>
      <c r="BL460" s="812"/>
      <c r="BM460" s="812"/>
      <c r="BN460" s="817"/>
      <c r="BO460" s="811"/>
      <c r="BP460" s="812"/>
      <c r="BQ460" s="818"/>
      <c r="BR460" s="818"/>
      <c r="BS460" s="812"/>
      <c r="BT460" s="812"/>
      <c r="BU460" s="819"/>
      <c r="BV460" s="811"/>
      <c r="BW460" s="820"/>
      <c r="BX460" s="788"/>
      <c r="BY460" s="150">
        <f>SUM(AS460:BW460)</f>
        <v>0</v>
      </c>
      <c r="BZ460" s="700"/>
      <c r="CA460" s="812"/>
      <c r="CB460" s="700"/>
    </row>
    <row r="461" spans="1:80" ht="13.5" customHeight="1">
      <c r="A461" s="142"/>
      <c r="B461" s="206"/>
      <c r="C461" s="2372"/>
      <c r="D461" s="723"/>
      <c r="E461" s="724"/>
      <c r="F461" s="725"/>
      <c r="G461" s="725"/>
      <c r="H461" s="305"/>
      <c r="I461" s="725"/>
      <c r="J461" s="725"/>
      <c r="K461" s="725"/>
      <c r="L461" s="725"/>
      <c r="M461" s="725"/>
      <c r="N461" s="725"/>
      <c r="O461" s="725"/>
      <c r="P461" s="255"/>
      <c r="Q461" s="725"/>
      <c r="R461" s="725"/>
      <c r="S461" s="725"/>
      <c r="T461" s="725"/>
      <c r="U461" s="725"/>
      <c r="V461" s="305"/>
      <c r="W461" s="725"/>
      <c r="X461" s="255"/>
      <c r="Y461" s="255"/>
      <c r="Z461" s="255"/>
      <c r="AA461" s="255"/>
      <c r="AB461" s="255"/>
      <c r="AC461" s="306"/>
      <c r="AD461" s="255"/>
      <c r="AE461" s="725"/>
      <c r="AF461" s="725"/>
      <c r="AG461" s="725"/>
      <c r="AH461" s="725"/>
      <c r="AI461" s="727"/>
      <c r="AJ461" s="728"/>
      <c r="AK461" s="213"/>
      <c r="AM461" s="20"/>
      <c r="AN461" s="318"/>
      <c r="AO461" s="702"/>
      <c r="AP461" s="730"/>
      <c r="AQ461" s="2373" t="s">
        <v>6</v>
      </c>
      <c r="AR461" s="241" t="s">
        <v>7</v>
      </c>
      <c r="AS461" s="821" t="s">
        <v>29</v>
      </c>
      <c r="AT461" s="822" t="s">
        <v>29</v>
      </c>
      <c r="AU461" s="823"/>
      <c r="AV461" s="824" t="s">
        <v>191</v>
      </c>
      <c r="AW461" s="825" t="s">
        <v>191</v>
      </c>
      <c r="AX461" s="825" t="s">
        <v>29</v>
      </c>
      <c r="AY461" s="303"/>
      <c r="AZ461" s="826" t="s">
        <v>191</v>
      </c>
      <c r="BA461" s="827" t="s">
        <v>201</v>
      </c>
      <c r="BB461" s="828" t="s">
        <v>29</v>
      </c>
      <c r="BC461" s="825" t="s">
        <v>5</v>
      </c>
      <c r="BD461" s="303" t="s">
        <v>5</v>
      </c>
      <c r="BE461" s="829" t="s">
        <v>49</v>
      </c>
      <c r="BF461" s="830" t="s">
        <v>49</v>
      </c>
      <c r="BG461" s="831" t="s">
        <v>201</v>
      </c>
      <c r="BH461" s="832" t="s">
        <v>191</v>
      </c>
      <c r="BI461" s="833" t="s">
        <v>29</v>
      </c>
      <c r="BJ461" s="825" t="s">
        <v>29</v>
      </c>
      <c r="BK461" s="825" t="s">
        <v>191</v>
      </c>
      <c r="BL461" s="303"/>
      <c r="BM461" s="825" t="s">
        <v>29</v>
      </c>
      <c r="BN461" s="826" t="s">
        <v>5</v>
      </c>
      <c r="BO461" s="834" t="s">
        <v>5</v>
      </c>
      <c r="BP461" s="835"/>
      <c r="BQ461" s="825" t="s">
        <v>191</v>
      </c>
      <c r="BR461" s="836" t="s">
        <v>191</v>
      </c>
      <c r="BS461" s="837" t="s">
        <v>49</v>
      </c>
      <c r="BT461" s="303"/>
      <c r="BU461" s="838" t="s">
        <v>191</v>
      </c>
      <c r="BV461" s="834" t="s">
        <v>5</v>
      </c>
      <c r="BW461" s="839"/>
      <c r="BX461" s="800"/>
      <c r="BY461" s="28"/>
      <c r="BZ461" s="700"/>
      <c r="CA461" s="314"/>
      <c r="CB461" s="700"/>
    </row>
    <row r="462" spans="1:80">
      <c r="A462" s="142"/>
      <c r="B462" s="214">
        <v>1737</v>
      </c>
      <c r="C462" s="2372"/>
      <c r="D462" s="455" t="s">
        <v>54</v>
      </c>
      <c r="E462" s="724"/>
      <c r="F462" s="725"/>
      <c r="G462" s="725"/>
      <c r="H462" s="305"/>
      <c r="I462" s="725"/>
      <c r="J462" s="725"/>
      <c r="K462" s="725"/>
      <c r="L462" s="725"/>
      <c r="M462" s="306"/>
      <c r="N462" s="725"/>
      <c r="O462" s="725"/>
      <c r="P462" s="306"/>
      <c r="Q462" s="768"/>
      <c r="R462" s="725"/>
      <c r="S462" s="725"/>
      <c r="T462" s="725"/>
      <c r="U462" s="725"/>
      <c r="V462" s="305"/>
      <c r="W462" s="725"/>
      <c r="X462" s="748"/>
      <c r="Y462" s="748"/>
      <c r="Z462" s="748"/>
      <c r="AA462" s="748"/>
      <c r="AB462" s="748"/>
      <c r="AC462" s="748"/>
      <c r="AD462" s="748"/>
      <c r="AE462" s="748"/>
      <c r="AF462" s="725"/>
      <c r="AG462" s="725"/>
      <c r="AH462" s="725"/>
      <c r="AI462" s="727"/>
      <c r="AJ462" s="749">
        <f>SUM(E462:AI462)</f>
        <v>0</v>
      </c>
      <c r="AK462" s="750">
        <f>SUM(E463:AI463)</f>
        <v>0</v>
      </c>
      <c r="AM462" s="20"/>
      <c r="AN462" s="318"/>
      <c r="AO462" s="702"/>
      <c r="AP462" s="730"/>
      <c r="AQ462" s="2373"/>
      <c r="AR462" s="104"/>
      <c r="AS462" s="840" t="s">
        <v>202</v>
      </c>
      <c r="AT462" s="841" t="s">
        <v>200</v>
      </c>
      <c r="AU462" s="842"/>
      <c r="AV462" s="761"/>
      <c r="AW462" s="255" t="s">
        <v>201</v>
      </c>
      <c r="AX462" s="306"/>
      <c r="AY462" s="255" t="s">
        <v>201</v>
      </c>
      <c r="AZ462" s="843" t="s">
        <v>31</v>
      </c>
      <c r="BA462" s="844"/>
      <c r="BB462" s="845"/>
      <c r="BC462" s="306" t="s">
        <v>203</v>
      </c>
      <c r="BD462" s="310"/>
      <c r="BE462" s="305"/>
      <c r="BF462" s="726"/>
      <c r="BG462" s="759"/>
      <c r="BH462" s="752" t="s">
        <v>31</v>
      </c>
      <c r="BI462" s="846"/>
      <c r="BJ462" s="255" t="s">
        <v>195</v>
      </c>
      <c r="BK462" s="255" t="s">
        <v>201</v>
      </c>
      <c r="BL462" s="310"/>
      <c r="BM462" s="726"/>
      <c r="BN462" s="843"/>
      <c r="BO462" s="760"/>
      <c r="BP462" s="847"/>
      <c r="BQ462" s="726"/>
      <c r="BR462" s="768" t="s">
        <v>5</v>
      </c>
      <c r="BS462" s="848"/>
      <c r="BT462" s="310"/>
      <c r="BU462" s="849" t="s">
        <v>31</v>
      </c>
      <c r="BV462" s="760"/>
      <c r="BW462" s="850"/>
      <c r="BX462" s="800"/>
      <c r="BY462" s="28"/>
      <c r="BZ462" s="700"/>
      <c r="CA462" s="314"/>
      <c r="CB462" s="700"/>
    </row>
    <row r="463" spans="1:80" ht="12.75" customHeight="1">
      <c r="A463" s="221"/>
      <c r="B463" s="249"/>
      <c r="C463" s="766">
        <f>SUM(AJ460:AK463)</f>
        <v>0</v>
      </c>
      <c r="D463" s="767" t="s">
        <v>55</v>
      </c>
      <c r="E463" s="724"/>
      <c r="F463" s="725"/>
      <c r="G463" s="725"/>
      <c r="H463" s="725"/>
      <c r="I463" s="725"/>
      <c r="J463" s="725"/>
      <c r="K463" s="725"/>
      <c r="L463" s="725"/>
      <c r="M463" s="725"/>
      <c r="N463" s="725"/>
      <c r="O463" s="725"/>
      <c r="P463" s="725"/>
      <c r="Q463" s="726"/>
      <c r="R463" s="769"/>
      <c r="S463" s="725"/>
      <c r="T463" s="725"/>
      <c r="U463" s="725"/>
      <c r="V463" s="725"/>
      <c r="W463" s="725"/>
      <c r="X463" s="725"/>
      <c r="Y463" s="725"/>
      <c r="Z463" s="725"/>
      <c r="AA463" s="769"/>
      <c r="AB463" s="725"/>
      <c r="AC463" s="725"/>
      <c r="AD463" s="725"/>
      <c r="AE463" s="725"/>
      <c r="AF463" s="725"/>
      <c r="AG463" s="725"/>
      <c r="AH463" s="725"/>
      <c r="AI463" s="727"/>
      <c r="AJ463" s="728"/>
      <c r="AK463" s="213"/>
      <c r="AM463" s="20"/>
      <c r="AN463" s="318"/>
      <c r="AO463" s="702"/>
      <c r="AP463" s="172">
        <v>1737</v>
      </c>
      <c r="AQ463" s="2373"/>
      <c r="AR463" s="104" t="s">
        <v>54</v>
      </c>
      <c r="AS463" s="801">
        <v>8</v>
      </c>
      <c r="AT463" s="844">
        <v>8</v>
      </c>
      <c r="AU463" s="842"/>
      <c r="AV463" s="761">
        <v>5</v>
      </c>
      <c r="AW463" s="726">
        <v>5</v>
      </c>
      <c r="AX463" s="726">
        <v>8</v>
      </c>
      <c r="AY463" s="310"/>
      <c r="AZ463" s="805">
        <v>13</v>
      </c>
      <c r="BA463" s="844"/>
      <c r="BB463" s="845">
        <v>8</v>
      </c>
      <c r="BC463" s="726"/>
      <c r="BD463" s="310"/>
      <c r="BE463" s="305">
        <v>1</v>
      </c>
      <c r="BF463" s="726">
        <v>1</v>
      </c>
      <c r="BG463" s="759"/>
      <c r="BH463" s="752">
        <v>13</v>
      </c>
      <c r="BI463" s="845">
        <v>8</v>
      </c>
      <c r="BJ463" s="754">
        <v>8</v>
      </c>
      <c r="BK463" s="754">
        <v>5</v>
      </c>
      <c r="BL463" s="310"/>
      <c r="BM463" s="726">
        <v>8</v>
      </c>
      <c r="BN463" s="843"/>
      <c r="BO463" s="760"/>
      <c r="BP463" s="847"/>
      <c r="BQ463" s="726">
        <v>5</v>
      </c>
      <c r="BR463" s="763">
        <v>5</v>
      </c>
      <c r="BS463" s="848">
        <v>1</v>
      </c>
      <c r="BT463" s="310"/>
      <c r="BU463" s="849">
        <v>13</v>
      </c>
      <c r="BV463" s="760"/>
      <c r="BW463" s="851"/>
      <c r="BX463" s="773">
        <f>SUM(AS463:BW463)</f>
        <v>123</v>
      </c>
      <c r="BZ463" s="700"/>
      <c r="CA463" s="310"/>
      <c r="CB463" s="700"/>
    </row>
    <row r="464" spans="1:80" ht="15.75" customHeight="1">
      <c r="A464" s="142"/>
      <c r="B464" s="206"/>
      <c r="C464" s="11" t="s">
        <v>204</v>
      </c>
      <c r="D464" s="453" t="s">
        <v>7</v>
      </c>
      <c r="E464" s="852"/>
      <c r="F464" s="853"/>
      <c r="G464" s="725"/>
      <c r="H464" s="725"/>
      <c r="I464" s="725"/>
      <c r="J464" s="725"/>
      <c r="K464" s="725"/>
      <c r="L464" s="725"/>
      <c r="M464" s="725"/>
      <c r="N464" s="725"/>
      <c r="O464" s="725"/>
      <c r="P464" s="725"/>
      <c r="Q464" s="725"/>
      <c r="R464" s="725"/>
      <c r="S464" s="725"/>
      <c r="T464" s="725"/>
      <c r="U464" s="725"/>
      <c r="V464" s="725"/>
      <c r="W464" s="725"/>
      <c r="X464" s="725"/>
      <c r="Y464" s="726"/>
      <c r="Z464" s="726"/>
      <c r="AA464" s="854"/>
      <c r="AB464" s="255"/>
      <c r="AC464" s="255"/>
      <c r="AD464" s="725"/>
      <c r="AE464" s="725"/>
      <c r="AF464" s="853"/>
      <c r="AG464" s="853"/>
      <c r="AH464" s="763"/>
      <c r="AI464" s="855"/>
      <c r="AJ464" s="706"/>
      <c r="AK464" s="28"/>
      <c r="AM464" s="20"/>
      <c r="AN464" s="318"/>
      <c r="AO464" s="267"/>
      <c r="AP464" s="774"/>
      <c r="AQ464" s="775">
        <f>SUM(BX461:BY464)</f>
        <v>195</v>
      </c>
      <c r="AR464" s="409" t="s">
        <v>55</v>
      </c>
      <c r="AS464" s="776"/>
      <c r="AT464" s="777"/>
      <c r="AU464" s="856"/>
      <c r="AV464" s="778"/>
      <c r="AW464" s="778"/>
      <c r="AX464" s="778"/>
      <c r="AY464" s="778"/>
      <c r="AZ464" s="857" t="s">
        <v>201</v>
      </c>
      <c r="BA464" s="777"/>
      <c r="BB464" s="858"/>
      <c r="BC464" s="859">
        <v>8</v>
      </c>
      <c r="BD464" s="778">
        <v>8</v>
      </c>
      <c r="BE464" s="778">
        <v>8</v>
      </c>
      <c r="BF464" s="779">
        <v>8</v>
      </c>
      <c r="BG464" s="784"/>
      <c r="BH464" s="860"/>
      <c r="BI464" s="858"/>
      <c r="BJ464" s="778"/>
      <c r="BK464" s="778"/>
      <c r="BL464" s="778"/>
      <c r="BM464" s="21"/>
      <c r="BN464" s="861">
        <v>8</v>
      </c>
      <c r="BO464" s="777">
        <v>8</v>
      </c>
      <c r="BP464" s="862"/>
      <c r="BQ464" s="778"/>
      <c r="BR464" s="778">
        <v>8</v>
      </c>
      <c r="BS464" s="778">
        <v>8</v>
      </c>
      <c r="BT464" s="778"/>
      <c r="BU464" s="780"/>
      <c r="BV464" s="777">
        <v>8</v>
      </c>
      <c r="BW464" s="863"/>
      <c r="BX464" s="788"/>
      <c r="BY464" s="150">
        <f>SUM(AS464:BW464)</f>
        <v>72</v>
      </c>
      <c r="BZ464" s="700"/>
      <c r="CA464" s="812"/>
      <c r="CB464" s="700"/>
    </row>
    <row r="465" spans="1:80" ht="13.5" customHeight="1">
      <c r="A465" s="142"/>
      <c r="B465" s="206"/>
      <c r="C465" s="11"/>
      <c r="D465" s="723"/>
      <c r="E465" s="724"/>
      <c r="F465" s="725"/>
      <c r="G465" s="725"/>
      <c r="H465" s="725"/>
      <c r="I465" s="725"/>
      <c r="J465" s="725"/>
      <c r="K465" s="725"/>
      <c r="L465" s="725"/>
      <c r="M465" s="725"/>
      <c r="N465" s="725"/>
      <c r="O465" s="725"/>
      <c r="P465" s="725"/>
      <c r="Q465" s="725"/>
      <c r="R465" s="725"/>
      <c r="S465" s="725"/>
      <c r="T465" s="725"/>
      <c r="U465" s="725"/>
      <c r="V465" s="725"/>
      <c r="W465" s="725"/>
      <c r="X465" s="725"/>
      <c r="Y465" s="726"/>
      <c r="Z465" s="726"/>
      <c r="AA465" s="864"/>
      <c r="AB465" s="768"/>
      <c r="AC465" s="725"/>
      <c r="AD465" s="725"/>
      <c r="AE465" s="725"/>
      <c r="AF465" s="255"/>
      <c r="AG465" s="725"/>
      <c r="AH465" s="725"/>
      <c r="AI465" s="727"/>
      <c r="AJ465" s="865"/>
      <c r="AK465" s="28"/>
      <c r="AM465" s="20"/>
      <c r="AN465" s="318"/>
      <c r="AO465" s="702"/>
      <c r="AP465" s="730"/>
      <c r="AQ465" s="2374" t="s">
        <v>204</v>
      </c>
      <c r="AR465" s="232" t="s">
        <v>7</v>
      </c>
      <c r="AS465" s="866" t="s">
        <v>201</v>
      </c>
      <c r="AT465" s="867" t="s">
        <v>201</v>
      </c>
      <c r="AU465" s="314" t="s">
        <v>29</v>
      </c>
      <c r="AV465" s="314" t="s">
        <v>5</v>
      </c>
      <c r="AW465" s="314" t="s">
        <v>5</v>
      </c>
      <c r="AX465" s="314"/>
      <c r="AY465" s="710" t="s">
        <v>29</v>
      </c>
      <c r="AZ465" s="868" t="s">
        <v>29</v>
      </c>
      <c r="BA465" s="869" t="s">
        <v>5</v>
      </c>
      <c r="BB465" s="314"/>
      <c r="BC465" s="314" t="s">
        <v>29</v>
      </c>
      <c r="BD465" s="314" t="s">
        <v>29</v>
      </c>
      <c r="BE465" s="314" t="s">
        <v>29</v>
      </c>
      <c r="BF465" s="314" t="s">
        <v>29</v>
      </c>
      <c r="BG465" s="870"/>
      <c r="BH465" s="871" t="s">
        <v>201</v>
      </c>
      <c r="BI465" s="314" t="s">
        <v>5</v>
      </c>
      <c r="BJ465" s="314" t="s">
        <v>5</v>
      </c>
      <c r="BK465" s="314" t="s">
        <v>5</v>
      </c>
      <c r="BL465" s="872" t="s">
        <v>49</v>
      </c>
      <c r="BM465" s="316"/>
      <c r="BN465" s="739" t="s">
        <v>29</v>
      </c>
      <c r="BO465" s="867" t="s">
        <v>201</v>
      </c>
      <c r="BP465" s="710" t="s">
        <v>29</v>
      </c>
      <c r="BQ465" s="314" t="s">
        <v>29</v>
      </c>
      <c r="BR465" s="314" t="s">
        <v>29</v>
      </c>
      <c r="BS465" s="314"/>
      <c r="BT465" s="314" t="s">
        <v>29</v>
      </c>
      <c r="BU465" s="873" t="s">
        <v>29</v>
      </c>
      <c r="BV465" s="740" t="s">
        <v>29</v>
      </c>
      <c r="BW465" s="874" t="s">
        <v>29</v>
      </c>
      <c r="BX465" s="800"/>
      <c r="BY465" s="28"/>
      <c r="BZ465" s="700"/>
      <c r="CA465" s="314" t="s">
        <v>205</v>
      </c>
      <c r="CB465" s="700"/>
    </row>
    <row r="466" spans="1:80">
      <c r="A466" s="142"/>
      <c r="B466" s="214">
        <v>1769</v>
      </c>
      <c r="C466" s="11"/>
      <c r="D466" s="455" t="s">
        <v>54</v>
      </c>
      <c r="E466" s="724"/>
      <c r="F466" s="725"/>
      <c r="G466" s="725"/>
      <c r="H466" s="725"/>
      <c r="I466" s="725"/>
      <c r="J466" s="725"/>
      <c r="K466" s="725"/>
      <c r="L466" s="725"/>
      <c r="M466" s="725"/>
      <c r="N466" s="725"/>
      <c r="O466" s="725"/>
      <c r="P466" s="725"/>
      <c r="Q466" s="725"/>
      <c r="R466" s="725"/>
      <c r="S466" s="725"/>
      <c r="T466" s="725"/>
      <c r="U466" s="725"/>
      <c r="V466" s="725"/>
      <c r="W466" s="725"/>
      <c r="X466" s="725"/>
      <c r="Y466" s="726"/>
      <c r="Z466" s="726"/>
      <c r="AA466" s="726"/>
      <c r="AB466" s="725"/>
      <c r="AC466" s="725"/>
      <c r="AD466" s="725"/>
      <c r="AE466" s="725"/>
      <c r="AF466" s="725"/>
      <c r="AG466" s="725"/>
      <c r="AH466" s="725"/>
      <c r="AI466" s="727"/>
      <c r="AJ466" s="749">
        <f>SUM(E466:AI466)</f>
        <v>0</v>
      </c>
      <c r="AK466" s="750">
        <f>SUM(E467:AI467)</f>
        <v>0</v>
      </c>
      <c r="AL466" s="875"/>
      <c r="AM466" s="20"/>
      <c r="AN466" s="318"/>
      <c r="AO466" s="702"/>
      <c r="AP466" s="730"/>
      <c r="AQ466" s="2374"/>
      <c r="AR466" s="104"/>
      <c r="AS466" s="876"/>
      <c r="AT466" s="804"/>
      <c r="AU466" s="726" t="s">
        <v>5</v>
      </c>
      <c r="AV466" s="255" t="s">
        <v>201</v>
      </c>
      <c r="AW466" s="310"/>
      <c r="AX466" s="310"/>
      <c r="AY466" s="726"/>
      <c r="AZ466" s="877" t="s">
        <v>5</v>
      </c>
      <c r="BA466" s="878"/>
      <c r="BB466" s="310"/>
      <c r="BC466" s="310"/>
      <c r="BD466" s="310"/>
      <c r="BE466" s="310"/>
      <c r="BF466" s="255" t="s">
        <v>199</v>
      </c>
      <c r="BG466" s="759"/>
      <c r="BH466" s="879" t="s">
        <v>206</v>
      </c>
      <c r="BI466" s="310"/>
      <c r="BJ466" s="310"/>
      <c r="BK466" s="310"/>
      <c r="BL466" s="880"/>
      <c r="BM466" s="305"/>
      <c r="BN466" s="759"/>
      <c r="BO466" s="804"/>
      <c r="BP466" s="726"/>
      <c r="BQ466" s="310"/>
      <c r="BR466" s="310"/>
      <c r="BS466" s="310"/>
      <c r="BT466" s="310"/>
      <c r="BU466" s="772"/>
      <c r="BV466" s="760"/>
      <c r="BW466" s="881"/>
      <c r="BX466" s="800"/>
      <c r="BY466" s="28"/>
      <c r="BZ466" s="700"/>
      <c r="CA466" s="314"/>
      <c r="CB466" s="700"/>
    </row>
    <row r="467" spans="1:80" ht="12.75" customHeight="1">
      <c r="A467" s="221"/>
      <c r="B467" s="249"/>
      <c r="C467" s="98">
        <f>SUM(AJ464:AK467)</f>
        <v>0</v>
      </c>
      <c r="D467" s="457" t="s">
        <v>55</v>
      </c>
      <c r="E467" s="724"/>
      <c r="F467" s="725"/>
      <c r="G467" s="57"/>
      <c r="H467" s="725"/>
      <c r="I467" s="725"/>
      <c r="J467" s="725"/>
      <c r="K467" s="725"/>
      <c r="L467" s="725"/>
      <c r="M467" s="725"/>
      <c r="N467" s="725"/>
      <c r="O467" s="725"/>
      <c r="P467" s="725"/>
      <c r="Q467" s="725"/>
      <c r="R467" s="725"/>
      <c r="S467" s="725"/>
      <c r="T467" s="725"/>
      <c r="U467" s="725"/>
      <c r="V467" s="725"/>
      <c r="W467" s="725"/>
      <c r="X467" s="769"/>
      <c r="Y467" s="726"/>
      <c r="Z467" s="726"/>
      <c r="AA467" s="726"/>
      <c r="AB467" s="725"/>
      <c r="AC467" s="725"/>
      <c r="AD467" s="725"/>
      <c r="AE467" s="725"/>
      <c r="AF467" s="725"/>
      <c r="AG467" s="725"/>
      <c r="AH467" s="725"/>
      <c r="AI467" s="727"/>
      <c r="AJ467" s="882"/>
      <c r="AK467" s="248"/>
      <c r="AM467" s="20"/>
      <c r="AN467" s="318"/>
      <c r="AO467" s="702"/>
      <c r="AP467" s="172">
        <v>1769</v>
      </c>
      <c r="AQ467" s="2374"/>
      <c r="AR467" s="104" t="s">
        <v>54</v>
      </c>
      <c r="AS467" s="770"/>
      <c r="AT467" s="804"/>
      <c r="AU467" s="310">
        <v>8</v>
      </c>
      <c r="AV467" s="310"/>
      <c r="AW467" s="310"/>
      <c r="AX467" s="310"/>
      <c r="AY467" s="726">
        <v>8</v>
      </c>
      <c r="AZ467" s="805">
        <v>8</v>
      </c>
      <c r="BA467" s="878"/>
      <c r="BB467" s="310"/>
      <c r="BC467" s="310">
        <v>8</v>
      </c>
      <c r="BD467" s="310">
        <v>8</v>
      </c>
      <c r="BE467" s="310">
        <v>8</v>
      </c>
      <c r="BF467" s="310">
        <v>8</v>
      </c>
      <c r="BG467" s="759"/>
      <c r="BH467" s="883" t="s">
        <v>207</v>
      </c>
      <c r="BI467" s="310"/>
      <c r="BJ467" s="310"/>
      <c r="BK467" s="310"/>
      <c r="BL467" s="880">
        <v>1</v>
      </c>
      <c r="BM467" s="305"/>
      <c r="BN467" s="759">
        <v>8</v>
      </c>
      <c r="BO467" s="804"/>
      <c r="BP467" s="726">
        <v>8</v>
      </c>
      <c r="BQ467" s="310">
        <v>8</v>
      </c>
      <c r="BR467" s="310">
        <v>8</v>
      </c>
      <c r="BS467" s="310"/>
      <c r="BT467" s="310">
        <v>8</v>
      </c>
      <c r="BU467" s="772">
        <v>8</v>
      </c>
      <c r="BV467" s="760">
        <v>8</v>
      </c>
      <c r="BW467" s="881">
        <v>8</v>
      </c>
      <c r="BX467" s="773">
        <f>SUM(AS467:BW467)</f>
        <v>121</v>
      </c>
      <c r="BZ467" s="700"/>
      <c r="CA467" s="310"/>
      <c r="CB467" s="700"/>
    </row>
    <row r="468" spans="1:80" ht="15.75" customHeight="1">
      <c r="A468" s="142"/>
      <c r="B468" s="206"/>
      <c r="C468" s="2372" t="s">
        <v>208</v>
      </c>
      <c r="D468" s="723" t="s">
        <v>7</v>
      </c>
      <c r="E468" s="724"/>
      <c r="F468" s="725"/>
      <c r="G468" s="725"/>
      <c r="H468" s="725"/>
      <c r="I468" s="725"/>
      <c r="J468" s="725"/>
      <c r="K468" s="725"/>
      <c r="L468" s="725"/>
      <c r="M468" s="725"/>
      <c r="N468" s="726"/>
      <c r="O468" s="725"/>
      <c r="P468" s="726"/>
      <c r="Q468" s="725"/>
      <c r="R468" s="725"/>
      <c r="S468" s="725"/>
      <c r="T468" s="725"/>
      <c r="U468" s="725"/>
      <c r="V468" s="726"/>
      <c r="W468" s="725"/>
      <c r="X468" s="726"/>
      <c r="Y468" s="725"/>
      <c r="Z468" s="725"/>
      <c r="AA468" s="763"/>
      <c r="AB468" s="763"/>
      <c r="AC468" s="864"/>
      <c r="AD468" s="305"/>
      <c r="AE468" s="725"/>
      <c r="AF468" s="725"/>
      <c r="AG468" s="725"/>
      <c r="AH468" s="725"/>
      <c r="AI468" s="727"/>
      <c r="AJ468" s="865"/>
      <c r="AK468" s="28"/>
      <c r="AM468" s="20"/>
      <c r="AN468" s="318"/>
      <c r="AO468" s="267"/>
      <c r="AP468" s="774"/>
      <c r="AQ468" s="809">
        <f>SUM(BX465:BY468)</f>
        <v>193</v>
      </c>
      <c r="AR468" s="325" t="s">
        <v>55</v>
      </c>
      <c r="AS468" s="884"/>
      <c r="AT468" s="811"/>
      <c r="AU468" s="885">
        <v>8</v>
      </c>
      <c r="AV468" s="812">
        <v>8</v>
      </c>
      <c r="AW468" s="812">
        <v>8</v>
      </c>
      <c r="AX468" s="812"/>
      <c r="AY468" s="309"/>
      <c r="AZ468" s="886">
        <v>8</v>
      </c>
      <c r="BA468" s="887">
        <v>8</v>
      </c>
      <c r="BB468" s="812"/>
      <c r="BC468" s="812"/>
      <c r="BD468" s="812"/>
      <c r="BE468" s="812"/>
      <c r="BF468" s="812"/>
      <c r="BG468" s="817"/>
      <c r="BH468" s="811"/>
      <c r="BI468" s="812">
        <v>8</v>
      </c>
      <c r="BJ468" s="812">
        <v>8</v>
      </c>
      <c r="BK468" s="812">
        <v>8</v>
      </c>
      <c r="BL468" s="812">
        <v>8</v>
      </c>
      <c r="BM468" s="812"/>
      <c r="BN468" s="817"/>
      <c r="BO468" s="811"/>
      <c r="BP468" s="812"/>
      <c r="BQ468" s="812"/>
      <c r="BR468" s="812"/>
      <c r="BS468" s="812"/>
      <c r="BT468" s="812"/>
      <c r="BU468" s="819"/>
      <c r="BV468" s="811"/>
      <c r="BW468" s="820"/>
      <c r="BX468" s="888"/>
      <c r="BY468" s="150">
        <f>SUM(AS468:BW468)</f>
        <v>72</v>
      </c>
      <c r="BZ468" s="700"/>
      <c r="CA468" s="812"/>
      <c r="CB468" s="700"/>
    </row>
    <row r="469" spans="1:80" ht="13.5" customHeight="1">
      <c r="A469" s="142"/>
      <c r="B469" s="206"/>
      <c r="C469" s="2372"/>
      <c r="D469" s="723"/>
      <c r="E469" s="724"/>
      <c r="F469" s="725"/>
      <c r="G469" s="725"/>
      <c r="H469" s="725"/>
      <c r="I469" s="725"/>
      <c r="J469" s="725"/>
      <c r="K469" s="725"/>
      <c r="L469" s="725"/>
      <c r="M469" s="725"/>
      <c r="N469" s="726"/>
      <c r="O469" s="725"/>
      <c r="P469" s="725"/>
      <c r="Q469" s="725"/>
      <c r="R469" s="725"/>
      <c r="S469" s="725"/>
      <c r="T469" s="725"/>
      <c r="U469" s="725"/>
      <c r="V469" s="726"/>
      <c r="W469" s="725"/>
      <c r="X469" s="726"/>
      <c r="Y469" s="725"/>
      <c r="Z469" s="725"/>
      <c r="AA469" s="763"/>
      <c r="AB469" s="306"/>
      <c r="AC469" s="725"/>
      <c r="AD469" s="305"/>
      <c r="AE469" s="726"/>
      <c r="AF469" s="725"/>
      <c r="AG469" s="725"/>
      <c r="AH469" s="725"/>
      <c r="AI469" s="727"/>
      <c r="AJ469" s="865"/>
      <c r="AK469" s="28"/>
      <c r="AM469" s="318"/>
      <c r="AN469" s="318"/>
      <c r="AO469" s="702"/>
      <c r="AP469" s="730"/>
      <c r="AQ469" s="2375" t="s">
        <v>120</v>
      </c>
      <c r="AR469" s="241" t="s">
        <v>7</v>
      </c>
      <c r="AS469" s="889" t="s">
        <v>5</v>
      </c>
      <c r="AT469" s="822" t="s">
        <v>5</v>
      </c>
      <c r="AU469" s="304" t="s">
        <v>203</v>
      </c>
      <c r="AV469" s="825" t="s">
        <v>29</v>
      </c>
      <c r="AW469" s="825" t="s">
        <v>29</v>
      </c>
      <c r="AX469" s="890" t="s">
        <v>5</v>
      </c>
      <c r="AY469" s="825" t="s">
        <v>49</v>
      </c>
      <c r="AZ469" s="891"/>
      <c r="BA469" s="822" t="s">
        <v>29</v>
      </c>
      <c r="BB469" s="892" t="s">
        <v>191</v>
      </c>
      <c r="BC469" s="825" t="s">
        <v>191</v>
      </c>
      <c r="BD469" s="892" t="s">
        <v>191</v>
      </c>
      <c r="BE469" s="311"/>
      <c r="BF469" s="304" t="s">
        <v>201</v>
      </c>
      <c r="BG469" s="891" t="s">
        <v>29</v>
      </c>
      <c r="BH469" s="893" t="s">
        <v>29</v>
      </c>
      <c r="BI469" s="825" t="s">
        <v>191</v>
      </c>
      <c r="BJ469" s="825" t="s">
        <v>191</v>
      </c>
      <c r="BK469" s="894"/>
      <c r="BL469" s="825" t="s">
        <v>29</v>
      </c>
      <c r="BM469" s="304" t="s">
        <v>200</v>
      </c>
      <c r="BN469" s="895" t="s">
        <v>191</v>
      </c>
      <c r="BO469" s="822" t="s">
        <v>29</v>
      </c>
      <c r="BP469" s="303" t="s">
        <v>5</v>
      </c>
      <c r="BQ469" s="825" t="s">
        <v>5</v>
      </c>
      <c r="BR469" s="303"/>
      <c r="BS469" s="303" t="s">
        <v>29</v>
      </c>
      <c r="BT469" s="837" t="s">
        <v>49</v>
      </c>
      <c r="BU469" s="896" t="s">
        <v>5</v>
      </c>
      <c r="BV469" s="834"/>
      <c r="BW469" s="897" t="s">
        <v>191</v>
      </c>
      <c r="BX469" s="800"/>
      <c r="BY469" s="28"/>
      <c r="BZ469" s="700"/>
      <c r="CA469" s="314" t="s">
        <v>195</v>
      </c>
      <c r="CB469" s="700"/>
    </row>
    <row r="470" spans="1:80">
      <c r="A470" s="142"/>
      <c r="B470" s="214">
        <v>1834</v>
      </c>
      <c r="C470" s="2372"/>
      <c r="D470" s="455" t="s">
        <v>54</v>
      </c>
      <c r="E470" s="724"/>
      <c r="F470" s="725"/>
      <c r="G470" s="725"/>
      <c r="H470" s="725"/>
      <c r="I470" s="725"/>
      <c r="J470" s="725"/>
      <c r="K470" s="725"/>
      <c r="L470" s="725"/>
      <c r="M470" s="725"/>
      <c r="N470" s="726"/>
      <c r="O470" s="725"/>
      <c r="P470" s="726"/>
      <c r="Q470" s="725"/>
      <c r="R470" s="725"/>
      <c r="S470" s="725"/>
      <c r="T470" s="725"/>
      <c r="U470" s="725"/>
      <c r="V470" s="726"/>
      <c r="W470" s="725"/>
      <c r="X470" s="726"/>
      <c r="Y470" s="725"/>
      <c r="Z470" s="725"/>
      <c r="AA470" s="763"/>
      <c r="AB470" s="763"/>
      <c r="AC470" s="725"/>
      <c r="AD470" s="310"/>
      <c r="AE470" s="305"/>
      <c r="AF470" s="725"/>
      <c r="AG470" s="725"/>
      <c r="AH470" s="725"/>
      <c r="AI470" s="727"/>
      <c r="AJ470" s="749">
        <f>SUM(E470:AI470)</f>
        <v>0</v>
      </c>
      <c r="AK470" s="750">
        <f>SUM(E471:AI471)</f>
        <v>0</v>
      </c>
      <c r="AM470" s="318"/>
      <c r="AN470" s="318"/>
      <c r="AO470" s="702"/>
      <c r="AP470" s="730"/>
      <c r="AQ470" s="2375"/>
      <c r="AR470" s="104"/>
      <c r="AS470" s="770"/>
      <c r="AT470" s="844"/>
      <c r="AU470" s="725"/>
      <c r="AV470" s="255" t="s">
        <v>202</v>
      </c>
      <c r="AW470" s="255" t="s">
        <v>202</v>
      </c>
      <c r="AX470" s="898"/>
      <c r="AY470" s="726"/>
      <c r="AZ470" s="759"/>
      <c r="BA470" s="844"/>
      <c r="BB470" s="725" t="s">
        <v>31</v>
      </c>
      <c r="BC470" s="726" t="s">
        <v>31</v>
      </c>
      <c r="BD470" s="725" t="s">
        <v>31</v>
      </c>
      <c r="BE470" s="305"/>
      <c r="BF470" s="310"/>
      <c r="BG470" s="899" t="s">
        <v>202</v>
      </c>
      <c r="BH470" s="900"/>
      <c r="BI470" s="726" t="s">
        <v>31</v>
      </c>
      <c r="BJ470" s="763"/>
      <c r="BK470" s="901"/>
      <c r="BL470" s="255" t="s">
        <v>200</v>
      </c>
      <c r="BM470" s="255"/>
      <c r="BN470" s="805" t="s">
        <v>31</v>
      </c>
      <c r="BO470" s="844"/>
      <c r="BP470" s="310"/>
      <c r="BQ470" s="726"/>
      <c r="BR470" s="310"/>
      <c r="BS470" s="310"/>
      <c r="BT470" s="848"/>
      <c r="BU470" s="772"/>
      <c r="BV470" s="760"/>
      <c r="BW470" s="902" t="s">
        <v>31</v>
      </c>
      <c r="BX470" s="800"/>
      <c r="BY470" s="28"/>
      <c r="BZ470" s="700"/>
      <c r="CA470" s="314"/>
      <c r="CB470" s="700"/>
    </row>
    <row r="471" spans="1:80" ht="12.75" customHeight="1">
      <c r="A471" s="221"/>
      <c r="B471" s="249"/>
      <c r="C471" s="98">
        <f>SUM(AJ468:AK471)</f>
        <v>0</v>
      </c>
      <c r="D471" s="457" t="s">
        <v>55</v>
      </c>
      <c r="E471" s="724"/>
      <c r="F471" s="725"/>
      <c r="G471" s="725"/>
      <c r="H471" s="725"/>
      <c r="I471" s="725"/>
      <c r="J471" s="725"/>
      <c r="K471" s="725"/>
      <c r="L471" s="725"/>
      <c r="M471" s="725"/>
      <c r="N471" s="725"/>
      <c r="O471" s="725"/>
      <c r="P471" s="725"/>
      <c r="Q471" s="725"/>
      <c r="R471" s="725"/>
      <c r="S471" s="725"/>
      <c r="T471" s="725"/>
      <c r="U471" s="725"/>
      <c r="V471" s="725"/>
      <c r="W471" s="725"/>
      <c r="X471" s="725"/>
      <c r="Y471" s="725"/>
      <c r="Z471" s="726"/>
      <c r="AA471" s="725"/>
      <c r="AB471" s="725"/>
      <c r="AC471" s="725"/>
      <c r="AD471" s="725"/>
      <c r="AE471" s="725"/>
      <c r="AF471" s="725"/>
      <c r="AG471" s="725"/>
      <c r="AH471" s="725"/>
      <c r="AI471" s="727"/>
      <c r="AJ471" s="882"/>
      <c r="AK471" s="248"/>
      <c r="AM471" s="318"/>
      <c r="AN471" s="318"/>
      <c r="AO471" s="702"/>
      <c r="AP471" s="172">
        <v>1834</v>
      </c>
      <c r="AQ471" s="2375"/>
      <c r="AR471" s="104" t="s">
        <v>54</v>
      </c>
      <c r="AS471" s="770"/>
      <c r="AT471" s="844"/>
      <c r="AU471" s="725"/>
      <c r="AV471" s="726">
        <v>8</v>
      </c>
      <c r="AW471" s="726">
        <v>8</v>
      </c>
      <c r="AX471" s="898">
        <v>1</v>
      </c>
      <c r="AY471" s="726">
        <v>1</v>
      </c>
      <c r="AZ471" s="772"/>
      <c r="BA471" s="844">
        <v>8</v>
      </c>
      <c r="BB471" s="725">
        <v>13</v>
      </c>
      <c r="BC471" s="726">
        <v>13</v>
      </c>
      <c r="BD471" s="725">
        <v>13</v>
      </c>
      <c r="BE471" s="305"/>
      <c r="BF471" s="310"/>
      <c r="BG471" s="759">
        <v>8</v>
      </c>
      <c r="BH471" s="903">
        <v>8</v>
      </c>
      <c r="BI471" s="726">
        <v>13</v>
      </c>
      <c r="BJ471" s="726">
        <v>5</v>
      </c>
      <c r="BK471" s="901"/>
      <c r="BL471" s="726">
        <v>8</v>
      </c>
      <c r="BM471" s="255"/>
      <c r="BN471" s="805">
        <v>13</v>
      </c>
      <c r="BO471" s="802">
        <v>8</v>
      </c>
      <c r="BP471" s="310"/>
      <c r="BQ471" s="726"/>
      <c r="BR471" s="310"/>
      <c r="BS471" s="310">
        <v>8</v>
      </c>
      <c r="BT471" s="848">
        <v>1</v>
      </c>
      <c r="BU471" s="772"/>
      <c r="BV471" s="760"/>
      <c r="BW471" s="765">
        <v>13</v>
      </c>
      <c r="BX471" s="773">
        <f>SUM(AS471:BW471)</f>
        <v>150</v>
      </c>
      <c r="BZ471" s="700"/>
      <c r="CA471" s="310"/>
      <c r="CB471" s="700"/>
    </row>
    <row r="472" spans="1:80" ht="15.75" customHeight="1">
      <c r="A472" s="142"/>
      <c r="B472" s="206"/>
      <c r="C472" s="2372" t="s">
        <v>121</v>
      </c>
      <c r="D472" s="723" t="s">
        <v>7</v>
      </c>
      <c r="E472" s="724"/>
      <c r="F472" s="725"/>
      <c r="G472" s="305"/>
      <c r="H472" s="904"/>
      <c r="I472" s="725"/>
      <c r="J472" s="904"/>
      <c r="K472" s="725"/>
      <c r="L472" s="725"/>
      <c r="M472" s="725"/>
      <c r="N472" s="905"/>
      <c r="O472" s="725"/>
      <c r="P472" s="904"/>
      <c r="Q472" s="906"/>
      <c r="R472" s="725"/>
      <c r="S472" s="725"/>
      <c r="T472" s="305"/>
      <c r="U472" s="905"/>
      <c r="V472" s="904"/>
      <c r="W472" s="725"/>
      <c r="X472" s="725"/>
      <c r="Y472" s="725"/>
      <c r="Z472" s="726"/>
      <c r="AA472" s="306"/>
      <c r="AB472" s="306"/>
      <c r="AC472" s="725"/>
      <c r="AD472" s="306"/>
      <c r="AE472" s="725"/>
      <c r="AF472" s="725"/>
      <c r="AG472" s="725"/>
      <c r="AH472" s="306"/>
      <c r="AI472" s="727"/>
      <c r="AJ472" s="865"/>
      <c r="AK472" s="28"/>
      <c r="AM472" s="20"/>
      <c r="AN472" s="318"/>
      <c r="AO472" s="267"/>
      <c r="AP472" s="774"/>
      <c r="AQ472" s="809">
        <f>SUM(BX469:BY472)</f>
        <v>222</v>
      </c>
      <c r="AR472" s="325" t="s">
        <v>55</v>
      </c>
      <c r="AS472" s="884"/>
      <c r="AT472" s="811"/>
      <c r="AU472" s="885">
        <v>8</v>
      </c>
      <c r="AV472" s="812">
        <v>8</v>
      </c>
      <c r="AW472" s="812">
        <v>8</v>
      </c>
      <c r="AX472" s="812"/>
      <c r="AY472" s="309"/>
      <c r="AZ472" s="886">
        <v>8</v>
      </c>
      <c r="BA472" s="887">
        <v>8</v>
      </c>
      <c r="BB472" s="812"/>
      <c r="BC472" s="812"/>
      <c r="BD472" s="812"/>
      <c r="BE472" s="812"/>
      <c r="BF472" s="812"/>
      <c r="BG472" s="817"/>
      <c r="BH472" s="811"/>
      <c r="BI472" s="812">
        <v>8</v>
      </c>
      <c r="BJ472" s="812">
        <v>8</v>
      </c>
      <c r="BK472" s="812">
        <v>8</v>
      </c>
      <c r="BL472" s="812">
        <v>8</v>
      </c>
      <c r="BM472" s="812"/>
      <c r="BN472" s="817"/>
      <c r="BO472" s="811"/>
      <c r="BP472" s="812"/>
      <c r="BQ472" s="812"/>
      <c r="BR472" s="812"/>
      <c r="BS472" s="812"/>
      <c r="BT472" s="812"/>
      <c r="BU472" s="819"/>
      <c r="BV472" s="811"/>
      <c r="BW472" s="820"/>
      <c r="BX472" s="888"/>
      <c r="BY472" s="150">
        <f>SUM(AS472:BW472)</f>
        <v>72</v>
      </c>
      <c r="BZ472" s="700"/>
      <c r="CA472" s="812"/>
      <c r="CB472" s="700"/>
    </row>
    <row r="473" spans="1:80" ht="13.5" customHeight="1">
      <c r="A473" s="142"/>
      <c r="B473" s="206"/>
      <c r="C473" s="2372"/>
      <c r="D473" s="723"/>
      <c r="E473" s="724"/>
      <c r="F473" s="725"/>
      <c r="G473" s="305"/>
      <c r="H473" s="904"/>
      <c r="I473" s="725"/>
      <c r="J473" s="904"/>
      <c r="K473" s="725"/>
      <c r="L473" s="725"/>
      <c r="M473" s="725"/>
      <c r="N473" s="905"/>
      <c r="O473" s="725"/>
      <c r="P473" s="904"/>
      <c r="Q473" s="906"/>
      <c r="R473" s="725"/>
      <c r="S473" s="725"/>
      <c r="T473" s="306"/>
      <c r="U473" s="905"/>
      <c r="V473" s="904"/>
      <c r="W473" s="725"/>
      <c r="X473" s="725"/>
      <c r="Y473" s="725"/>
      <c r="Z473" s="726"/>
      <c r="AA473" s="726"/>
      <c r="AB473" s="726"/>
      <c r="AC473" s="725"/>
      <c r="AD473" s="306"/>
      <c r="AE473" s="768"/>
      <c r="AF473" s="725"/>
      <c r="AG473" s="725"/>
      <c r="AH473" s="306"/>
      <c r="AI473" s="727"/>
      <c r="AJ473" s="865"/>
      <c r="AK473" s="28"/>
      <c r="AM473" s="318"/>
      <c r="AN473" s="318"/>
      <c r="AO473" s="702"/>
      <c r="AP473" s="730"/>
      <c r="AQ473" s="2375" t="s">
        <v>120</v>
      </c>
      <c r="AR473" s="241" t="s">
        <v>7</v>
      </c>
      <c r="AS473" s="889" t="s">
        <v>5</v>
      </c>
      <c r="AT473" s="822" t="s">
        <v>5</v>
      </c>
      <c r="AU473" s="304" t="s">
        <v>203</v>
      </c>
      <c r="AV473" s="825" t="s">
        <v>29</v>
      </c>
      <c r="AW473" s="825" t="s">
        <v>29</v>
      </c>
      <c r="AX473" s="890" t="s">
        <v>5</v>
      </c>
      <c r="AY473" s="825" t="s">
        <v>49</v>
      </c>
      <c r="AZ473" s="891"/>
      <c r="BA473" s="822" t="s">
        <v>29</v>
      </c>
      <c r="BB473" s="892" t="s">
        <v>191</v>
      </c>
      <c r="BC473" s="825" t="s">
        <v>191</v>
      </c>
      <c r="BD473" s="892" t="s">
        <v>191</v>
      </c>
      <c r="BE473" s="311"/>
      <c r="BF473" s="304" t="s">
        <v>201</v>
      </c>
      <c r="BG473" s="891" t="s">
        <v>29</v>
      </c>
      <c r="BH473" s="893" t="s">
        <v>29</v>
      </c>
      <c r="BI473" s="825" t="s">
        <v>191</v>
      </c>
      <c r="BJ473" s="825" t="s">
        <v>191</v>
      </c>
      <c r="BK473" s="894"/>
      <c r="BL473" s="825" t="s">
        <v>29</v>
      </c>
      <c r="BM473" s="304" t="s">
        <v>200</v>
      </c>
      <c r="BN473" s="895" t="s">
        <v>191</v>
      </c>
      <c r="BO473" s="822" t="s">
        <v>29</v>
      </c>
      <c r="BP473" s="303" t="s">
        <v>5</v>
      </c>
      <c r="BQ473" s="825" t="s">
        <v>5</v>
      </c>
      <c r="BR473" s="303"/>
      <c r="BS473" s="303" t="s">
        <v>29</v>
      </c>
      <c r="BT473" s="837" t="s">
        <v>49</v>
      </c>
      <c r="BU473" s="896" t="s">
        <v>5</v>
      </c>
      <c r="BV473" s="834"/>
      <c r="BW473" s="897" t="s">
        <v>191</v>
      </c>
      <c r="BX473" s="800"/>
      <c r="BY473" s="28"/>
      <c r="BZ473" s="700"/>
      <c r="CA473" s="314" t="s">
        <v>195</v>
      </c>
      <c r="CB473" s="700"/>
    </row>
    <row r="474" spans="1:80">
      <c r="A474" s="142"/>
      <c r="B474" s="214">
        <v>1834</v>
      </c>
      <c r="C474" s="2372"/>
      <c r="D474" s="455" t="s">
        <v>54</v>
      </c>
      <c r="E474" s="724"/>
      <c r="F474" s="725"/>
      <c r="G474" s="907"/>
      <c r="H474" s="725"/>
      <c r="I474" s="725"/>
      <c r="J474" s="725"/>
      <c r="K474" s="725"/>
      <c r="L474" s="725"/>
      <c r="M474" s="725"/>
      <c r="N474" s="726"/>
      <c r="O474" s="725"/>
      <c r="P474" s="725"/>
      <c r="Q474" s="726"/>
      <c r="R474" s="725"/>
      <c r="S474" s="725"/>
      <c r="T474" s="725"/>
      <c r="U474" s="725"/>
      <c r="V474" s="725"/>
      <c r="W474" s="725"/>
      <c r="X474" s="725"/>
      <c r="Y474" s="725"/>
      <c r="Z474" s="726"/>
      <c r="AA474" s="726"/>
      <c r="AB474" s="726"/>
      <c r="AC474" s="725"/>
      <c r="AD474" s="726"/>
      <c r="AE474" s="725"/>
      <c r="AF474" s="725"/>
      <c r="AG474" s="725"/>
      <c r="AH474" s="904"/>
      <c r="AI474" s="727"/>
      <c r="AJ474" s="749">
        <f>SUM(E474:AI474)</f>
        <v>0</v>
      </c>
      <c r="AK474" s="750">
        <f>SUM(E475:AI475)</f>
        <v>0</v>
      </c>
      <c r="AM474" s="318"/>
      <c r="AN474" s="318"/>
      <c r="AO474" s="702"/>
      <c r="AP474" s="730"/>
      <c r="AQ474" s="2375"/>
      <c r="AR474" s="104"/>
      <c r="AS474" s="770"/>
      <c r="AT474" s="844"/>
      <c r="AU474" s="725"/>
      <c r="AV474" s="255" t="s">
        <v>202</v>
      </c>
      <c r="AW474" s="255" t="s">
        <v>202</v>
      </c>
      <c r="AX474" s="898"/>
      <c r="AY474" s="726"/>
      <c r="AZ474" s="759"/>
      <c r="BA474" s="844"/>
      <c r="BB474" s="725" t="s">
        <v>31</v>
      </c>
      <c r="BC474" s="726" t="s">
        <v>31</v>
      </c>
      <c r="BD474" s="725" t="s">
        <v>31</v>
      </c>
      <c r="BE474" s="305"/>
      <c r="BF474" s="310"/>
      <c r="BG474" s="899" t="s">
        <v>202</v>
      </c>
      <c r="BH474" s="900"/>
      <c r="BI474" s="726" t="s">
        <v>31</v>
      </c>
      <c r="BJ474" s="763"/>
      <c r="BK474" s="901"/>
      <c r="BL474" s="255" t="s">
        <v>200</v>
      </c>
      <c r="BM474" s="255"/>
      <c r="BN474" s="805" t="s">
        <v>31</v>
      </c>
      <c r="BO474" s="844"/>
      <c r="BP474" s="310"/>
      <c r="BQ474" s="726"/>
      <c r="BR474" s="310"/>
      <c r="BS474" s="310"/>
      <c r="BT474" s="848"/>
      <c r="BU474" s="772"/>
      <c r="BV474" s="760"/>
      <c r="BW474" s="902" t="s">
        <v>31</v>
      </c>
      <c r="BX474" s="800"/>
      <c r="BY474" s="28"/>
      <c r="BZ474" s="700"/>
      <c r="CA474" s="314"/>
      <c r="CB474" s="700"/>
    </row>
    <row r="475" spans="1:80" ht="12.75" customHeight="1">
      <c r="A475" s="221"/>
      <c r="B475" s="249"/>
      <c r="C475" s="98">
        <f>SUM(AJ472:AK475)</f>
        <v>0</v>
      </c>
      <c r="D475" s="457" t="s">
        <v>55</v>
      </c>
      <c r="E475" s="724"/>
      <c r="F475" s="725"/>
      <c r="G475" s="725"/>
      <c r="H475" s="725"/>
      <c r="I475" s="725"/>
      <c r="J475" s="305"/>
      <c r="K475" s="725"/>
      <c r="L475" s="725"/>
      <c r="M475" s="725"/>
      <c r="N475" s="725"/>
      <c r="O475" s="725"/>
      <c r="P475" s="725"/>
      <c r="Q475" s="725"/>
      <c r="R475" s="725"/>
      <c r="S475" s="725"/>
      <c r="T475" s="725"/>
      <c r="U475" s="725"/>
      <c r="V475" s="725"/>
      <c r="W475" s="725"/>
      <c r="X475" s="725"/>
      <c r="Y475" s="725"/>
      <c r="Z475" s="726"/>
      <c r="AA475" s="726"/>
      <c r="AB475" s="726"/>
      <c r="AC475" s="725"/>
      <c r="AD475" s="725"/>
      <c r="AE475" s="725"/>
      <c r="AF475" s="725"/>
      <c r="AG475" s="725"/>
      <c r="AH475" s="904"/>
      <c r="AI475" s="727"/>
      <c r="AJ475" s="882"/>
      <c r="AK475" s="248"/>
      <c r="AM475" s="318"/>
      <c r="AN475" s="318"/>
      <c r="AO475" s="702"/>
      <c r="AP475" s="172">
        <v>1834</v>
      </c>
      <c r="AQ475" s="2375"/>
      <c r="AR475" s="104" t="s">
        <v>54</v>
      </c>
      <c r="AS475" s="770"/>
      <c r="AT475" s="844"/>
      <c r="AU475" s="725"/>
      <c r="AV475" s="726">
        <v>8</v>
      </c>
      <c r="AW475" s="726">
        <v>8</v>
      </c>
      <c r="AX475" s="898">
        <v>1</v>
      </c>
      <c r="AY475" s="726">
        <v>1</v>
      </c>
      <c r="AZ475" s="772"/>
      <c r="BA475" s="844">
        <v>8</v>
      </c>
      <c r="BB475" s="725">
        <v>13</v>
      </c>
      <c r="BC475" s="726">
        <v>13</v>
      </c>
      <c r="BD475" s="725">
        <v>13</v>
      </c>
      <c r="BE475" s="305"/>
      <c r="BF475" s="310"/>
      <c r="BG475" s="759">
        <v>8</v>
      </c>
      <c r="BH475" s="903">
        <v>8</v>
      </c>
      <c r="BI475" s="726">
        <v>13</v>
      </c>
      <c r="BJ475" s="726">
        <v>5</v>
      </c>
      <c r="BK475" s="901"/>
      <c r="BL475" s="726">
        <v>8</v>
      </c>
      <c r="BM475" s="255"/>
      <c r="BN475" s="805">
        <v>13</v>
      </c>
      <c r="BO475" s="802">
        <v>8</v>
      </c>
      <c r="BP475" s="310"/>
      <c r="BQ475" s="726"/>
      <c r="BR475" s="310"/>
      <c r="BS475" s="310">
        <v>8</v>
      </c>
      <c r="BT475" s="848">
        <v>1</v>
      </c>
      <c r="BU475" s="772"/>
      <c r="BV475" s="760"/>
      <c r="BW475" s="765">
        <v>13</v>
      </c>
      <c r="BX475" s="773">
        <f>SUM(AS475:BW475)</f>
        <v>150</v>
      </c>
      <c r="BZ475" s="700"/>
      <c r="CA475" s="310"/>
      <c r="CB475" s="700"/>
    </row>
    <row r="476" spans="1:80">
      <c r="A476" s="142"/>
      <c r="B476" s="206"/>
      <c r="C476" s="12" t="s">
        <v>209</v>
      </c>
      <c r="D476" s="453" t="s">
        <v>7</v>
      </c>
      <c r="E476" s="724"/>
      <c r="F476" s="907"/>
      <c r="G476" s="725"/>
      <c r="H476" s="725"/>
      <c r="I476" s="725"/>
      <c r="J476" s="725"/>
      <c r="K476" s="725"/>
      <c r="L476" s="305"/>
      <c r="M476" s="305"/>
      <c r="N476" s="725"/>
      <c r="O476" s="725"/>
      <c r="P476" s="725"/>
      <c r="Q476" s="725"/>
      <c r="R476" s="725"/>
      <c r="S476" s="725"/>
      <c r="T476" s="907"/>
      <c r="U476" s="725"/>
      <c r="V476" s="725"/>
      <c r="W476" s="725"/>
      <c r="X476" s="725"/>
      <c r="Y476" s="725"/>
      <c r="Z476" s="725"/>
      <c r="AA476" s="907"/>
      <c r="AB476" s="725"/>
      <c r="AC476" s="725"/>
      <c r="AD476" s="725"/>
      <c r="AE476" s="725"/>
      <c r="AF476" s="725"/>
      <c r="AG476" s="725"/>
      <c r="AH476" s="907"/>
      <c r="AI476" s="727"/>
      <c r="AJ476" s="865"/>
      <c r="AK476" s="28"/>
      <c r="AO476" s="702"/>
      <c r="AP476" s="730"/>
      <c r="AQ476" s="12" t="s">
        <v>209</v>
      </c>
      <c r="AR476" s="241" t="s">
        <v>7</v>
      </c>
      <c r="AS476" s="908"/>
      <c r="AT476" s="834"/>
      <c r="AU476" s="303"/>
      <c r="AV476" s="303"/>
      <c r="AW476" s="303"/>
      <c r="AX476" s="303"/>
      <c r="AY476" s="909"/>
      <c r="AZ476" s="910"/>
      <c r="BA476" s="834"/>
      <c r="BB476" s="303"/>
      <c r="BC476" s="303"/>
      <c r="BD476" s="303"/>
      <c r="BE476" s="303"/>
      <c r="BF476" s="303"/>
      <c r="BG476" s="910"/>
      <c r="BH476" s="834"/>
      <c r="BI476" s="303"/>
      <c r="BJ476" s="303"/>
      <c r="BK476" s="303"/>
      <c r="BL476" s="303"/>
      <c r="BM476" s="829" t="s">
        <v>49</v>
      </c>
      <c r="BN476" s="910"/>
      <c r="BO476" s="834"/>
      <c r="BP476" s="303"/>
      <c r="BQ476" s="303"/>
      <c r="BR476" s="303"/>
      <c r="BS476" s="303"/>
      <c r="BT476" s="311"/>
      <c r="BU476" s="908"/>
      <c r="BV476" s="834"/>
      <c r="BW476" s="911"/>
      <c r="BX476" s="800"/>
      <c r="BY476" s="28"/>
      <c r="BZ476" s="700"/>
      <c r="CA476" s="303"/>
      <c r="CB476" s="700"/>
    </row>
    <row r="477" spans="1:80">
      <c r="A477" s="142"/>
      <c r="B477" s="206"/>
      <c r="C477" s="12"/>
      <c r="D477" s="723"/>
      <c r="E477" s="724"/>
      <c r="F477" s="907"/>
      <c r="G477" s="725"/>
      <c r="H477" s="725"/>
      <c r="I477" s="725"/>
      <c r="J477" s="725"/>
      <c r="K477" s="725"/>
      <c r="L477" s="305"/>
      <c r="M477" s="305"/>
      <c r="N477" s="725"/>
      <c r="O477" s="725"/>
      <c r="P477" s="725"/>
      <c r="Q477" s="725"/>
      <c r="R477" s="725"/>
      <c r="S477" s="725"/>
      <c r="T477" s="305"/>
      <c r="U477" s="725"/>
      <c r="V477" s="725"/>
      <c r="W477" s="725"/>
      <c r="X477" s="725"/>
      <c r="Y477" s="725"/>
      <c r="Z477" s="725"/>
      <c r="AA477" s="768"/>
      <c r="AB477" s="725"/>
      <c r="AC477" s="768"/>
      <c r="AD477" s="725"/>
      <c r="AE477" s="725"/>
      <c r="AF477" s="725"/>
      <c r="AG477" s="725"/>
      <c r="AH477" s="907"/>
      <c r="AI477" s="727"/>
      <c r="AJ477" s="865"/>
      <c r="AK477" s="28"/>
      <c r="AO477" s="702"/>
      <c r="AP477" s="172"/>
      <c r="AQ477" s="12"/>
      <c r="AR477" s="104" t="s">
        <v>54</v>
      </c>
      <c r="AS477" s="912"/>
      <c r="AT477" s="760"/>
      <c r="AU477" s="310"/>
      <c r="AV477" s="310"/>
      <c r="AW477" s="310"/>
      <c r="AX477" s="310"/>
      <c r="AY477" s="754"/>
      <c r="AZ477" s="913"/>
      <c r="BA477" s="760"/>
      <c r="BB477" s="310"/>
      <c r="BC477" s="310"/>
      <c r="BD477" s="310"/>
      <c r="BE477" s="310"/>
      <c r="BF477" s="310"/>
      <c r="BG477" s="913"/>
      <c r="BH477" s="760"/>
      <c r="BI477" s="310"/>
      <c r="BJ477" s="310"/>
      <c r="BK477" s="310"/>
      <c r="BL477" s="310"/>
      <c r="BM477" s="880">
        <v>1</v>
      </c>
      <c r="BN477" s="913"/>
      <c r="BO477" s="760"/>
      <c r="BP477" s="310"/>
      <c r="BQ477" s="310"/>
      <c r="BR477" s="310"/>
      <c r="BS477" s="310"/>
      <c r="BT477" s="310"/>
      <c r="BU477" s="912"/>
      <c r="BV477" s="760"/>
      <c r="BW477" s="881"/>
      <c r="BX477" s="773">
        <f>SUM(AS477:BW477)</f>
        <v>1</v>
      </c>
      <c r="BZ477" s="700"/>
      <c r="CA477" s="310"/>
      <c r="CB477" s="700"/>
    </row>
    <row r="478" spans="1:80" ht="15.75">
      <c r="A478" s="142"/>
      <c r="B478" s="214"/>
      <c r="C478" s="12"/>
      <c r="D478" s="455" t="s">
        <v>54</v>
      </c>
      <c r="E478" s="724"/>
      <c r="F478" s="907"/>
      <c r="G478" s="725"/>
      <c r="H478" s="725"/>
      <c r="I478" s="725"/>
      <c r="J478" s="725"/>
      <c r="K478" s="725"/>
      <c r="L478" s="725"/>
      <c r="M478" s="725"/>
      <c r="N478" s="725"/>
      <c r="O478" s="725"/>
      <c r="P478" s="725"/>
      <c r="Q478" s="725"/>
      <c r="R478" s="725"/>
      <c r="S478" s="725"/>
      <c r="T478" s="768"/>
      <c r="U478" s="725"/>
      <c r="V478" s="725"/>
      <c r="W478" s="725"/>
      <c r="X478" s="725"/>
      <c r="Y478" s="725"/>
      <c r="Z478" s="725"/>
      <c r="AA478" s="725"/>
      <c r="AB478" s="725"/>
      <c r="AC478" s="725"/>
      <c r="AD478" s="725"/>
      <c r="AE478" s="725"/>
      <c r="AF478" s="725"/>
      <c r="AG478" s="725"/>
      <c r="AH478" s="907"/>
      <c r="AI478" s="727"/>
      <c r="AJ478" s="749">
        <f>SUM(E478:AI478)</f>
        <v>0</v>
      </c>
      <c r="AK478" s="750">
        <f>SUM(E479:AI479)</f>
        <v>0</v>
      </c>
      <c r="AO478" s="267"/>
      <c r="AP478" s="774"/>
      <c r="AQ478" s="809">
        <f>SUM(BX476:BY478)</f>
        <v>9</v>
      </c>
      <c r="AR478" s="325" t="s">
        <v>55</v>
      </c>
      <c r="AS478" s="914"/>
      <c r="AT478" s="811"/>
      <c r="AU478" s="812"/>
      <c r="AV478" s="812"/>
      <c r="AW478" s="812"/>
      <c r="AX478" s="812"/>
      <c r="AY478" s="812"/>
      <c r="AZ478" s="915"/>
      <c r="BA478" s="811"/>
      <c r="BB478" s="812"/>
      <c r="BC478" s="812"/>
      <c r="BD478" s="812"/>
      <c r="BE478" s="812"/>
      <c r="BF478" s="812"/>
      <c r="BG478" s="915"/>
      <c r="BH478" s="811"/>
      <c r="BI478" s="812"/>
      <c r="BJ478" s="812"/>
      <c r="BK478" s="812"/>
      <c r="BL478" s="812"/>
      <c r="BM478" s="812">
        <v>8</v>
      </c>
      <c r="BN478" s="915"/>
      <c r="BO478" s="811"/>
      <c r="BP478" s="812"/>
      <c r="BQ478" s="812"/>
      <c r="BR478" s="812"/>
      <c r="BS478" s="812"/>
      <c r="BT478" s="812"/>
      <c r="BU478" s="914"/>
      <c r="BV478" s="811"/>
      <c r="BW478" s="820"/>
      <c r="BX478" s="888"/>
      <c r="BY478" s="150">
        <f>SUM(AS478:BW478)</f>
        <v>8</v>
      </c>
      <c r="BZ478" s="700"/>
      <c r="CA478" s="700"/>
      <c r="CB478" s="700"/>
    </row>
    <row r="479" spans="1:80">
      <c r="A479" s="221"/>
      <c r="B479" s="249"/>
      <c r="C479" s="98">
        <f>SUM(AJ476:AK479)</f>
        <v>0</v>
      </c>
      <c r="D479" s="457" t="s">
        <v>55</v>
      </c>
      <c r="E479" s="724"/>
      <c r="F479" s="907"/>
      <c r="G479" s="725"/>
      <c r="H479" s="725"/>
      <c r="I479" s="725"/>
      <c r="J479" s="725"/>
      <c r="K479" s="725"/>
      <c r="L479" s="725"/>
      <c r="M479" s="725"/>
      <c r="N479" s="725"/>
      <c r="O479" s="725"/>
      <c r="P479" s="725"/>
      <c r="Q479" s="725"/>
      <c r="R479" s="725"/>
      <c r="S479" s="725"/>
      <c r="T479" s="907"/>
      <c r="U479" s="725"/>
      <c r="V479" s="725"/>
      <c r="W479" s="725"/>
      <c r="X479" s="725"/>
      <c r="Y479" s="725"/>
      <c r="Z479" s="725"/>
      <c r="AA479" s="907"/>
      <c r="AB479" s="725"/>
      <c r="AC479" s="725"/>
      <c r="AD479" s="725"/>
      <c r="AE479" s="725"/>
      <c r="AF479" s="725"/>
      <c r="AG479" s="725"/>
      <c r="AH479" s="907"/>
      <c r="AI479" s="727"/>
      <c r="AJ479" s="882"/>
      <c r="AK479" s="248"/>
      <c r="AO479" s="267"/>
      <c r="AP479" s="267"/>
      <c r="AQ479" s="252"/>
      <c r="AR479" s="243"/>
      <c r="AS479" s="916"/>
      <c r="AT479" s="917"/>
      <c r="AU479" s="917"/>
      <c r="AV479" s="917"/>
      <c r="AW479" s="917"/>
      <c r="AX479" s="917"/>
      <c r="AY479" s="917"/>
      <c r="AZ479" s="917"/>
      <c r="BA479" s="917"/>
      <c r="BB479" s="917"/>
      <c r="BC479" s="917"/>
      <c r="BD479" s="256"/>
      <c r="BE479" s="917"/>
      <c r="BF479" s="916"/>
      <c r="BG479" s="916"/>
      <c r="BH479" s="916"/>
      <c r="BI479" s="916"/>
      <c r="BJ479" s="916"/>
      <c r="BK479" s="916"/>
      <c r="BL479" s="917"/>
      <c r="BM479" s="916"/>
      <c r="BN479" s="916"/>
      <c r="BO479" s="917"/>
      <c r="BP479" s="918"/>
      <c r="BQ479" s="917"/>
      <c r="BR479" s="917"/>
      <c r="BS479" s="917"/>
      <c r="BT479" s="917"/>
      <c r="BU479" s="917"/>
      <c r="BV479" s="917"/>
      <c r="BW479" s="917"/>
      <c r="BX479" s="248"/>
      <c r="BY479" s="248"/>
      <c r="BZ479" s="700"/>
      <c r="CA479" s="700"/>
      <c r="CB479" s="700"/>
    </row>
    <row r="480" spans="1:80" ht="12.75" customHeight="1">
      <c r="A480" s="142"/>
      <c r="B480" s="206"/>
      <c r="C480" s="2376" t="s">
        <v>210</v>
      </c>
      <c r="D480" s="453" t="s">
        <v>7</v>
      </c>
      <c r="E480" s="919"/>
      <c r="F480" s="920"/>
      <c r="G480" s="305"/>
      <c r="H480" s="305"/>
      <c r="I480" s="305"/>
      <c r="J480" s="305"/>
      <c r="K480" s="305"/>
      <c r="L480" s="305"/>
      <c r="M480" s="305"/>
      <c r="N480" s="305"/>
      <c r="O480" s="305"/>
      <c r="P480" s="305"/>
      <c r="Q480" s="305"/>
      <c r="R480" s="305"/>
      <c r="S480" s="305"/>
      <c r="T480" s="387"/>
      <c r="U480" s="305"/>
      <c r="V480" s="305"/>
      <c r="W480" s="305"/>
      <c r="X480" s="305"/>
      <c r="Y480" s="305"/>
      <c r="Z480" s="305"/>
      <c r="AA480" s="305"/>
      <c r="AB480" s="305"/>
      <c r="AC480" s="305"/>
      <c r="AD480" s="305"/>
      <c r="AE480" s="305"/>
      <c r="AF480" s="305"/>
      <c r="AG480" s="305"/>
      <c r="AH480" s="305"/>
      <c r="AI480" s="727"/>
      <c r="AJ480" s="865"/>
      <c r="AK480" s="28"/>
      <c r="AO480" s="702"/>
      <c r="AP480" s="730"/>
      <c r="AQ480" s="12" t="s">
        <v>209</v>
      </c>
      <c r="AR480" s="241" t="s">
        <v>7</v>
      </c>
      <c r="AS480" s="908"/>
      <c r="AT480" s="834"/>
      <c r="AU480" s="303"/>
      <c r="AV480" s="303"/>
      <c r="AW480" s="303"/>
      <c r="AX480" s="303"/>
      <c r="AY480" s="909"/>
      <c r="AZ480" s="910"/>
      <c r="BA480" s="834"/>
      <c r="BB480" s="303"/>
      <c r="BC480" s="303"/>
      <c r="BD480" s="303"/>
      <c r="BE480" s="303"/>
      <c r="BF480" s="303"/>
      <c r="BG480" s="910"/>
      <c r="BH480" s="834"/>
      <c r="BI480" s="303"/>
      <c r="BJ480" s="303"/>
      <c r="BK480" s="303"/>
      <c r="BL480" s="303"/>
      <c r="BM480" s="829" t="s">
        <v>49</v>
      </c>
      <c r="BN480" s="910"/>
      <c r="BO480" s="834"/>
      <c r="BP480" s="303"/>
      <c r="BQ480" s="303"/>
      <c r="BR480" s="303"/>
      <c r="BS480" s="303"/>
      <c r="BT480" s="311"/>
      <c r="BU480" s="908"/>
      <c r="BV480" s="834"/>
      <c r="BW480" s="911"/>
      <c r="BX480" s="800"/>
      <c r="BY480" s="28"/>
      <c r="BZ480" s="700"/>
      <c r="CA480" s="303"/>
      <c r="CB480" s="700"/>
    </row>
    <row r="481" spans="1:80">
      <c r="A481" s="142"/>
      <c r="B481" s="206"/>
      <c r="C481" s="2376"/>
      <c r="D481" s="723"/>
      <c r="E481" s="919"/>
      <c r="F481" s="920"/>
      <c r="G481" s="305"/>
      <c r="H481" s="305"/>
      <c r="I481" s="305"/>
      <c r="J481" s="305"/>
      <c r="K481" s="305"/>
      <c r="L481" s="305"/>
      <c r="M481" s="305"/>
      <c r="N481" s="305"/>
      <c r="O481" s="305"/>
      <c r="P481" s="305"/>
      <c r="Q481" s="305"/>
      <c r="R481" s="305"/>
      <c r="S481" s="305"/>
      <c r="T481" s="387"/>
      <c r="U481" s="305"/>
      <c r="V481" s="305"/>
      <c r="W481" s="305"/>
      <c r="X481" s="305"/>
      <c r="Y481" s="305"/>
      <c r="Z481" s="305"/>
      <c r="AA481" s="305"/>
      <c r="AB481" s="305"/>
      <c r="AC481" s="305"/>
      <c r="AD481" s="305"/>
      <c r="AE481" s="305"/>
      <c r="AF481" s="305"/>
      <c r="AG481" s="305"/>
      <c r="AH481" s="305"/>
      <c r="AI481" s="727"/>
      <c r="AJ481" s="865"/>
      <c r="AK481" s="28"/>
      <c r="AO481" s="702"/>
      <c r="AP481" s="172"/>
      <c r="AQ481" s="12"/>
      <c r="AR481" s="104" t="s">
        <v>54</v>
      </c>
      <c r="AS481" s="912"/>
      <c r="AT481" s="760"/>
      <c r="AU481" s="310"/>
      <c r="AV481" s="310"/>
      <c r="AW481" s="310"/>
      <c r="AX481" s="310"/>
      <c r="AY481" s="754"/>
      <c r="AZ481" s="913"/>
      <c r="BA481" s="760"/>
      <c r="BB481" s="310"/>
      <c r="BC481" s="310"/>
      <c r="BD481" s="310"/>
      <c r="BE481" s="310"/>
      <c r="BF481" s="310"/>
      <c r="BG481" s="913"/>
      <c r="BH481" s="760"/>
      <c r="BI481" s="310"/>
      <c r="BJ481" s="310"/>
      <c r="BK481" s="310"/>
      <c r="BL481" s="310"/>
      <c r="BM481" s="880">
        <v>1</v>
      </c>
      <c r="BN481" s="913"/>
      <c r="BO481" s="760"/>
      <c r="BP481" s="310"/>
      <c r="BQ481" s="310"/>
      <c r="BR481" s="310"/>
      <c r="BS481" s="310"/>
      <c r="BT481" s="310"/>
      <c r="BU481" s="912"/>
      <c r="BV481" s="760"/>
      <c r="BW481" s="881"/>
      <c r="BX481" s="773">
        <f>SUM(AS481:BW481)</f>
        <v>1</v>
      </c>
      <c r="BZ481" s="700"/>
      <c r="CA481" s="310"/>
      <c r="CB481" s="700"/>
    </row>
    <row r="482" spans="1:80" ht="15.75">
      <c r="A482" s="142"/>
      <c r="B482" s="214"/>
      <c r="C482" s="2376"/>
      <c r="D482" s="455" t="s">
        <v>54</v>
      </c>
      <c r="E482" s="919"/>
      <c r="F482" s="920"/>
      <c r="G482" s="305"/>
      <c r="H482" s="305"/>
      <c r="I482" s="305"/>
      <c r="J482" s="305"/>
      <c r="K482" s="305"/>
      <c r="L482" s="305"/>
      <c r="M482" s="305"/>
      <c r="N482" s="305"/>
      <c r="O482" s="305"/>
      <c r="P482" s="305"/>
      <c r="Q482" s="305"/>
      <c r="R482" s="305"/>
      <c r="S482" s="305"/>
      <c r="T482" s="387"/>
      <c r="U482" s="305"/>
      <c r="V482" s="305"/>
      <c r="W482" s="305"/>
      <c r="X482" s="305"/>
      <c r="Y482" s="305"/>
      <c r="Z482" s="305"/>
      <c r="AA482" s="920"/>
      <c r="AB482" s="305"/>
      <c r="AC482" s="305"/>
      <c r="AD482" s="305"/>
      <c r="AE482" s="305"/>
      <c r="AF482" s="305"/>
      <c r="AG482" s="305"/>
      <c r="AH482" s="920"/>
      <c r="AI482" s="727"/>
      <c r="AJ482" s="749">
        <f>SUM(E482:AI482)</f>
        <v>0</v>
      </c>
      <c r="AK482" s="750">
        <f>SUM(E483:AI483)</f>
        <v>0</v>
      </c>
      <c r="AO482" s="267"/>
      <c r="AP482" s="774"/>
      <c r="AQ482" s="809">
        <f>SUM(BX480:BY482)</f>
        <v>9</v>
      </c>
      <c r="AR482" s="325" t="s">
        <v>55</v>
      </c>
      <c r="AS482" s="914"/>
      <c r="AT482" s="811"/>
      <c r="AU482" s="812"/>
      <c r="AV482" s="812"/>
      <c r="AW482" s="812"/>
      <c r="AX482" s="812"/>
      <c r="AY482" s="812"/>
      <c r="AZ482" s="915"/>
      <c r="BA482" s="811"/>
      <c r="BB482" s="812"/>
      <c r="BC482" s="812"/>
      <c r="BD482" s="812"/>
      <c r="BE482" s="812"/>
      <c r="BF482" s="812"/>
      <c r="BG482" s="915"/>
      <c r="BH482" s="811"/>
      <c r="BI482" s="812"/>
      <c r="BJ482" s="812"/>
      <c r="BK482" s="812"/>
      <c r="BL482" s="812"/>
      <c r="BM482" s="812">
        <v>8</v>
      </c>
      <c r="BN482" s="915"/>
      <c r="BO482" s="811"/>
      <c r="BP482" s="812"/>
      <c r="BQ482" s="812"/>
      <c r="BR482" s="812"/>
      <c r="BS482" s="812"/>
      <c r="BT482" s="812"/>
      <c r="BU482" s="914"/>
      <c r="BV482" s="811"/>
      <c r="BW482" s="820"/>
      <c r="BX482" s="888"/>
      <c r="BY482" s="150">
        <f>SUM(AS482:BW482)</f>
        <v>8</v>
      </c>
      <c r="BZ482" s="700"/>
      <c r="CA482" s="700"/>
      <c r="CB482" s="700"/>
    </row>
    <row r="483" spans="1:80">
      <c r="A483" s="221"/>
      <c r="B483" s="249"/>
      <c r="C483" s="98">
        <f>SUM(AJ480:AK483)</f>
        <v>0</v>
      </c>
      <c r="D483" s="457" t="s">
        <v>55</v>
      </c>
      <c r="E483" s="921"/>
      <c r="F483" s="922"/>
      <c r="G483" s="309"/>
      <c r="H483" s="309"/>
      <c r="I483" s="309"/>
      <c r="J483" s="309"/>
      <c r="K483" s="309"/>
      <c r="L483" s="309"/>
      <c r="M483" s="309"/>
      <c r="N483" s="309"/>
      <c r="O483" s="309"/>
      <c r="P483" s="309"/>
      <c r="Q483" s="309"/>
      <c r="R483" s="309"/>
      <c r="S483" s="309"/>
      <c r="T483" s="391"/>
      <c r="U483" s="309"/>
      <c r="V483" s="309"/>
      <c r="W483" s="309"/>
      <c r="X483" s="309"/>
      <c r="Y483" s="309"/>
      <c r="Z483" s="309"/>
      <c r="AA483" s="922"/>
      <c r="AB483" s="309"/>
      <c r="AC483" s="309"/>
      <c r="AD483" s="309"/>
      <c r="AE483" s="309"/>
      <c r="AF483" s="309"/>
      <c r="AG483" s="309"/>
      <c r="AH483" s="922"/>
      <c r="AI483" s="923"/>
      <c r="AJ483" s="882"/>
      <c r="AK483" s="248"/>
      <c r="AO483" s="267"/>
      <c r="AP483" s="267"/>
      <c r="AQ483" s="252"/>
      <c r="AR483" s="243"/>
      <c r="AS483" s="916"/>
      <c r="AT483" s="917"/>
      <c r="AU483" s="917"/>
      <c r="AV483" s="917"/>
      <c r="AW483" s="917"/>
      <c r="AX483" s="917"/>
      <c r="AY483" s="917"/>
      <c r="AZ483" s="917"/>
      <c r="BA483" s="917"/>
      <c r="BB483" s="917"/>
      <c r="BC483" s="917"/>
      <c r="BD483" s="256"/>
      <c r="BE483" s="917"/>
      <c r="BF483" s="916"/>
      <c r="BG483" s="916"/>
      <c r="BH483" s="916"/>
      <c r="BI483" s="916"/>
      <c r="BJ483" s="916"/>
      <c r="BK483" s="916"/>
      <c r="BL483" s="917"/>
      <c r="BM483" s="916"/>
      <c r="BN483" s="916"/>
      <c r="BO483" s="917"/>
      <c r="BP483" s="918"/>
      <c r="BQ483" s="917"/>
      <c r="BR483" s="917"/>
      <c r="BS483" s="917"/>
      <c r="BT483" s="917"/>
      <c r="BU483" s="917"/>
      <c r="BV483" s="917"/>
      <c r="BW483" s="917"/>
      <c r="BX483" s="248"/>
      <c r="BY483" s="248"/>
      <c r="BZ483" s="700"/>
      <c r="CA483" s="700"/>
      <c r="CB483" s="700"/>
    </row>
    <row r="484" spans="1:80">
      <c r="A484" s="221"/>
      <c r="B484" s="251"/>
      <c r="C484" s="252"/>
      <c r="D484" s="253"/>
      <c r="E484" s="226"/>
      <c r="F484" s="226"/>
      <c r="G484" s="226"/>
      <c r="H484" s="226"/>
      <c r="I484" s="226"/>
      <c r="J484" s="226"/>
      <c r="K484" s="226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6"/>
      <c r="AA484" s="226"/>
      <c r="AB484" s="226"/>
      <c r="AC484" s="226"/>
      <c r="AD484" s="226"/>
      <c r="AE484" s="226"/>
      <c r="AF484" s="226"/>
      <c r="AG484" s="226"/>
      <c r="AH484" s="226"/>
      <c r="AI484" s="226"/>
      <c r="AJ484" s="924"/>
      <c r="AK484" s="248"/>
      <c r="AO484" s="259" t="s">
        <v>4</v>
      </c>
      <c r="AP484" s="925" t="s">
        <v>5</v>
      </c>
      <c r="AQ484" s="926" t="s">
        <v>27</v>
      </c>
      <c r="AR484" s="110"/>
      <c r="AS484" s="335"/>
      <c r="AT484" s="335"/>
      <c r="AU484" s="335"/>
      <c r="AV484" s="335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5"/>
      <c r="BP484" s="335"/>
      <c r="BQ484" s="335"/>
      <c r="BR484" s="335"/>
      <c r="BS484" s="335"/>
      <c r="BT484" s="335"/>
      <c r="BU484" s="335"/>
      <c r="BV484" s="335"/>
      <c r="BW484" s="335"/>
      <c r="BX484" s="28"/>
      <c r="BY484" s="28"/>
      <c r="BZ484" s="700"/>
      <c r="CA484" s="700"/>
      <c r="CB484" s="700"/>
    </row>
    <row r="485" spans="1:80">
      <c r="A485" s="259" t="s">
        <v>4</v>
      </c>
      <c r="B485" s="260" t="s">
        <v>5</v>
      </c>
      <c r="C485" s="261" t="s">
        <v>27</v>
      </c>
      <c r="D485" s="110"/>
      <c r="E485" s="110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  <c r="AA485" s="110"/>
      <c r="AB485" s="110"/>
      <c r="AC485" s="110"/>
      <c r="AD485" s="110"/>
      <c r="AE485" s="110"/>
      <c r="AF485" s="110"/>
      <c r="AG485" s="110"/>
      <c r="AH485" s="110"/>
      <c r="AI485" s="110"/>
      <c r="AJ485" s="28"/>
      <c r="AK485" s="28"/>
      <c r="AO485" s="157">
        <v>8</v>
      </c>
      <c r="AP485" s="157"/>
      <c r="AQ485" s="927" t="s">
        <v>171</v>
      </c>
      <c r="AR485" s="262" t="s">
        <v>29</v>
      </c>
      <c r="AS485" s="464">
        <f t="shared" ref="AS485:BW485" si="73">COUNTIF(AS$5:AS$30,$D$33)</f>
        <v>0</v>
      </c>
      <c r="AT485" s="464">
        <f t="shared" si="73"/>
        <v>0</v>
      </c>
      <c r="AU485" s="464">
        <f t="shared" si="73"/>
        <v>0</v>
      </c>
      <c r="AV485" s="464">
        <f t="shared" si="73"/>
        <v>0</v>
      </c>
      <c r="AW485" s="464">
        <f t="shared" si="73"/>
        <v>0</v>
      </c>
      <c r="AX485" s="464">
        <f t="shared" si="73"/>
        <v>0</v>
      </c>
      <c r="AY485" s="464">
        <f t="shared" si="73"/>
        <v>0</v>
      </c>
      <c r="AZ485" s="464">
        <f t="shared" si="73"/>
        <v>0</v>
      </c>
      <c r="BA485" s="464">
        <f t="shared" si="73"/>
        <v>0</v>
      </c>
      <c r="BB485" s="464">
        <f t="shared" si="73"/>
        <v>0</v>
      </c>
      <c r="BC485" s="464">
        <f t="shared" si="73"/>
        <v>0</v>
      </c>
      <c r="BD485" s="464">
        <f t="shared" si="73"/>
        <v>0</v>
      </c>
      <c r="BE485" s="464">
        <f t="shared" si="73"/>
        <v>0</v>
      </c>
      <c r="BF485" s="464">
        <f t="shared" si="73"/>
        <v>0</v>
      </c>
      <c r="BG485" s="464">
        <f t="shared" si="73"/>
        <v>0</v>
      </c>
      <c r="BH485" s="464">
        <f t="shared" si="73"/>
        <v>0</v>
      </c>
      <c r="BI485" s="464">
        <f t="shared" si="73"/>
        <v>0</v>
      </c>
      <c r="BJ485" s="464">
        <f t="shared" si="73"/>
        <v>0</v>
      </c>
      <c r="BK485" s="464">
        <f t="shared" si="73"/>
        <v>0</v>
      </c>
      <c r="BL485" s="464">
        <f t="shared" si="73"/>
        <v>0</v>
      </c>
      <c r="BM485" s="464">
        <f t="shared" si="73"/>
        <v>0</v>
      </c>
      <c r="BN485" s="464">
        <f t="shared" si="73"/>
        <v>0</v>
      </c>
      <c r="BO485" s="464">
        <f t="shared" si="73"/>
        <v>0</v>
      </c>
      <c r="BP485" s="464">
        <f t="shared" si="73"/>
        <v>0</v>
      </c>
      <c r="BQ485" s="464">
        <f t="shared" si="73"/>
        <v>0</v>
      </c>
      <c r="BR485" s="464">
        <f t="shared" si="73"/>
        <v>0</v>
      </c>
      <c r="BS485" s="464">
        <f t="shared" si="73"/>
        <v>0</v>
      </c>
      <c r="BT485" s="464">
        <f t="shared" si="73"/>
        <v>0</v>
      </c>
      <c r="BU485" s="464">
        <f t="shared" si="73"/>
        <v>0</v>
      </c>
      <c r="BV485" s="464">
        <f t="shared" si="73"/>
        <v>0</v>
      </c>
      <c r="BW485" s="464">
        <f t="shared" si="73"/>
        <v>0</v>
      </c>
      <c r="BX485" s="928"/>
      <c r="BY485" s="928"/>
      <c r="BZ485" s="700"/>
      <c r="CA485" s="700"/>
      <c r="CB485" s="700"/>
    </row>
    <row r="486" spans="1:80">
      <c r="A486" s="262">
        <v>8</v>
      </c>
      <c r="B486" s="263"/>
      <c r="C486" s="264" t="s">
        <v>171</v>
      </c>
      <c r="D486" s="262" t="s">
        <v>29</v>
      </c>
      <c r="E486" s="464">
        <f t="shared" ref="E486:AI486" si="74">COUNTIF(E$452:E$483,$D$486)</f>
        <v>0</v>
      </c>
      <c r="F486" s="464">
        <f t="shared" si="74"/>
        <v>0</v>
      </c>
      <c r="G486" s="464">
        <f t="shared" si="74"/>
        <v>0</v>
      </c>
      <c r="H486" s="464">
        <f t="shared" si="74"/>
        <v>0</v>
      </c>
      <c r="I486" s="464">
        <f t="shared" si="74"/>
        <v>0</v>
      </c>
      <c r="J486" s="464">
        <f t="shared" si="74"/>
        <v>0</v>
      </c>
      <c r="K486" s="464">
        <f t="shared" si="74"/>
        <v>0</v>
      </c>
      <c r="L486" s="464">
        <f t="shared" si="74"/>
        <v>0</v>
      </c>
      <c r="M486" s="464">
        <f t="shared" si="74"/>
        <v>0</v>
      </c>
      <c r="N486" s="464">
        <f t="shared" si="74"/>
        <v>0</v>
      </c>
      <c r="O486" s="464">
        <f t="shared" si="74"/>
        <v>0</v>
      </c>
      <c r="P486" s="464">
        <f t="shared" si="74"/>
        <v>0</v>
      </c>
      <c r="Q486" s="464">
        <f t="shared" si="74"/>
        <v>0</v>
      </c>
      <c r="R486" s="464">
        <f t="shared" si="74"/>
        <v>0</v>
      </c>
      <c r="S486" s="464">
        <f t="shared" si="74"/>
        <v>0</v>
      </c>
      <c r="T486" s="464">
        <f t="shared" si="74"/>
        <v>0</v>
      </c>
      <c r="U486" s="464">
        <f t="shared" si="74"/>
        <v>0</v>
      </c>
      <c r="V486" s="464">
        <f t="shared" si="74"/>
        <v>0</v>
      </c>
      <c r="W486" s="464">
        <f t="shared" si="74"/>
        <v>0</v>
      </c>
      <c r="X486" s="464">
        <f t="shared" si="74"/>
        <v>0</v>
      </c>
      <c r="Y486" s="464">
        <f t="shared" si="74"/>
        <v>0</v>
      </c>
      <c r="Z486" s="464">
        <f t="shared" si="74"/>
        <v>0</v>
      </c>
      <c r="AA486" s="464">
        <f t="shared" si="74"/>
        <v>0</v>
      </c>
      <c r="AB486" s="464">
        <f t="shared" si="74"/>
        <v>0</v>
      </c>
      <c r="AC486" s="464">
        <f t="shared" si="74"/>
        <v>0</v>
      </c>
      <c r="AD486" s="464">
        <f t="shared" si="74"/>
        <v>0</v>
      </c>
      <c r="AE486" s="464">
        <f t="shared" si="74"/>
        <v>0</v>
      </c>
      <c r="AF486" s="464">
        <f t="shared" si="74"/>
        <v>0</v>
      </c>
      <c r="AG486" s="464">
        <f t="shared" si="74"/>
        <v>0</v>
      </c>
      <c r="AH486" s="464">
        <f t="shared" si="74"/>
        <v>0</v>
      </c>
      <c r="AI486" s="464">
        <f t="shared" si="74"/>
        <v>0</v>
      </c>
      <c r="AJ486" s="266"/>
      <c r="AK486" s="266"/>
      <c r="AO486" s="157">
        <v>8</v>
      </c>
      <c r="AP486" s="157"/>
      <c r="AQ486" s="927" t="s">
        <v>124</v>
      </c>
      <c r="AR486" s="262" t="s">
        <v>31</v>
      </c>
      <c r="AS486" s="464">
        <f t="shared" ref="AS486:BW486" si="75">COUNTIF(AS$5:AS$30,$D$34)</f>
        <v>0</v>
      </c>
      <c r="AT486" s="464">
        <f t="shared" si="75"/>
        <v>0</v>
      </c>
      <c r="AU486" s="464">
        <f t="shared" si="75"/>
        <v>0</v>
      </c>
      <c r="AV486" s="464">
        <f t="shared" si="75"/>
        <v>0</v>
      </c>
      <c r="AW486" s="464">
        <f t="shared" si="75"/>
        <v>0</v>
      </c>
      <c r="AX486" s="464">
        <f t="shared" si="75"/>
        <v>0</v>
      </c>
      <c r="AY486" s="464">
        <f t="shared" si="75"/>
        <v>0</v>
      </c>
      <c r="AZ486" s="464">
        <f t="shared" si="75"/>
        <v>0</v>
      </c>
      <c r="BA486" s="464">
        <f t="shared" si="75"/>
        <v>0</v>
      </c>
      <c r="BB486" s="464">
        <f t="shared" si="75"/>
        <v>0</v>
      </c>
      <c r="BC486" s="464">
        <f t="shared" si="75"/>
        <v>0</v>
      </c>
      <c r="BD486" s="464">
        <f t="shared" si="75"/>
        <v>0</v>
      </c>
      <c r="BE486" s="464">
        <f t="shared" si="75"/>
        <v>0</v>
      </c>
      <c r="BF486" s="464">
        <f t="shared" si="75"/>
        <v>0</v>
      </c>
      <c r="BG486" s="464">
        <f t="shared" si="75"/>
        <v>0</v>
      </c>
      <c r="BH486" s="464">
        <f t="shared" si="75"/>
        <v>0</v>
      </c>
      <c r="BI486" s="464">
        <f t="shared" si="75"/>
        <v>0</v>
      </c>
      <c r="BJ486" s="464">
        <f t="shared" si="75"/>
        <v>0</v>
      </c>
      <c r="BK486" s="464">
        <f t="shared" si="75"/>
        <v>0</v>
      </c>
      <c r="BL486" s="464">
        <f t="shared" si="75"/>
        <v>0</v>
      </c>
      <c r="BM486" s="464">
        <f t="shared" si="75"/>
        <v>0</v>
      </c>
      <c r="BN486" s="464">
        <f t="shared" si="75"/>
        <v>0</v>
      </c>
      <c r="BO486" s="464">
        <f t="shared" si="75"/>
        <v>0</v>
      </c>
      <c r="BP486" s="464">
        <f t="shared" si="75"/>
        <v>0</v>
      </c>
      <c r="BQ486" s="464">
        <f t="shared" si="75"/>
        <v>0</v>
      </c>
      <c r="BR486" s="464">
        <f t="shared" si="75"/>
        <v>0</v>
      </c>
      <c r="BS486" s="464">
        <f t="shared" si="75"/>
        <v>0</v>
      </c>
      <c r="BT486" s="464">
        <f t="shared" si="75"/>
        <v>0</v>
      </c>
      <c r="BU486" s="464">
        <f t="shared" si="75"/>
        <v>0</v>
      </c>
      <c r="BV486" s="464">
        <f t="shared" si="75"/>
        <v>0</v>
      </c>
      <c r="BW486" s="464">
        <f t="shared" si="75"/>
        <v>0</v>
      </c>
      <c r="BX486" s="928"/>
      <c r="BY486" s="928"/>
      <c r="BZ486" s="700"/>
      <c r="CA486" s="700"/>
      <c r="CB486" s="700"/>
    </row>
    <row r="487" spans="1:80">
      <c r="A487" s="262">
        <v>8</v>
      </c>
      <c r="B487" s="262" t="s">
        <v>11</v>
      </c>
      <c r="C487" s="264" t="s">
        <v>124</v>
      </c>
      <c r="D487" s="262" t="s">
        <v>31</v>
      </c>
      <c r="E487" s="464">
        <f t="shared" ref="E487:AI487" si="76">COUNTIF(E$452:E$483,$D$487)</f>
        <v>0</v>
      </c>
      <c r="F487" s="464">
        <f t="shared" si="76"/>
        <v>0</v>
      </c>
      <c r="G487" s="464">
        <f t="shared" si="76"/>
        <v>0</v>
      </c>
      <c r="H487" s="464">
        <f t="shared" si="76"/>
        <v>0</v>
      </c>
      <c r="I487" s="464">
        <f t="shared" si="76"/>
        <v>0</v>
      </c>
      <c r="J487" s="464">
        <f t="shared" si="76"/>
        <v>0</v>
      </c>
      <c r="K487" s="464">
        <f t="shared" si="76"/>
        <v>0</v>
      </c>
      <c r="L487" s="464">
        <f t="shared" si="76"/>
        <v>0</v>
      </c>
      <c r="M487" s="464">
        <f t="shared" si="76"/>
        <v>0</v>
      </c>
      <c r="N487" s="464">
        <f t="shared" si="76"/>
        <v>0</v>
      </c>
      <c r="O487" s="464">
        <f t="shared" si="76"/>
        <v>0</v>
      </c>
      <c r="P487" s="464">
        <f t="shared" si="76"/>
        <v>0</v>
      </c>
      <c r="Q487" s="464">
        <f t="shared" si="76"/>
        <v>0</v>
      </c>
      <c r="R487" s="464">
        <f t="shared" si="76"/>
        <v>0</v>
      </c>
      <c r="S487" s="464">
        <f t="shared" si="76"/>
        <v>0</v>
      </c>
      <c r="T487" s="464">
        <f t="shared" si="76"/>
        <v>0</v>
      </c>
      <c r="U487" s="464">
        <f t="shared" si="76"/>
        <v>0</v>
      </c>
      <c r="V487" s="464">
        <f t="shared" si="76"/>
        <v>0</v>
      </c>
      <c r="W487" s="464">
        <f t="shared" si="76"/>
        <v>0</v>
      </c>
      <c r="X487" s="464">
        <f t="shared" si="76"/>
        <v>0</v>
      </c>
      <c r="Y487" s="464">
        <f t="shared" si="76"/>
        <v>0</v>
      </c>
      <c r="Z487" s="464">
        <f t="shared" si="76"/>
        <v>0</v>
      </c>
      <c r="AA487" s="464">
        <f t="shared" si="76"/>
        <v>0</v>
      </c>
      <c r="AB487" s="464">
        <f t="shared" si="76"/>
        <v>0</v>
      </c>
      <c r="AC487" s="464">
        <f t="shared" si="76"/>
        <v>0</v>
      </c>
      <c r="AD487" s="464">
        <f t="shared" si="76"/>
        <v>0</v>
      </c>
      <c r="AE487" s="464">
        <f t="shared" si="76"/>
        <v>0</v>
      </c>
      <c r="AF487" s="464">
        <f t="shared" si="76"/>
        <v>0</v>
      </c>
      <c r="AG487" s="464">
        <f t="shared" si="76"/>
        <v>0</v>
      </c>
      <c r="AH487" s="464">
        <f t="shared" si="76"/>
        <v>0</v>
      </c>
      <c r="AI487" s="464">
        <f t="shared" si="76"/>
        <v>0</v>
      </c>
      <c r="AJ487" s="266"/>
      <c r="AK487" s="266"/>
      <c r="AO487" s="157"/>
      <c r="AP487" s="157">
        <v>8</v>
      </c>
      <c r="AQ487" s="927" t="s">
        <v>47</v>
      </c>
      <c r="AR487" s="262" t="s">
        <v>5</v>
      </c>
      <c r="AS487" s="464">
        <f t="shared" ref="AS487:BW487" si="77">COUNTIF(AS$5:AS$30,$D$35)</f>
        <v>0</v>
      </c>
      <c r="AT487" s="464">
        <f t="shared" si="77"/>
        <v>0</v>
      </c>
      <c r="AU487" s="464">
        <f t="shared" si="77"/>
        <v>0</v>
      </c>
      <c r="AV487" s="464">
        <f t="shared" si="77"/>
        <v>0</v>
      </c>
      <c r="AW487" s="464">
        <f t="shared" si="77"/>
        <v>0</v>
      </c>
      <c r="AX487" s="464">
        <f t="shared" si="77"/>
        <v>0</v>
      </c>
      <c r="AY487" s="464">
        <f t="shared" si="77"/>
        <v>0</v>
      </c>
      <c r="AZ487" s="464">
        <f t="shared" si="77"/>
        <v>0</v>
      </c>
      <c r="BA487" s="464">
        <f t="shared" si="77"/>
        <v>0</v>
      </c>
      <c r="BB487" s="464">
        <f t="shared" si="77"/>
        <v>0</v>
      </c>
      <c r="BC487" s="464">
        <f t="shared" si="77"/>
        <v>0</v>
      </c>
      <c r="BD487" s="464">
        <f t="shared" si="77"/>
        <v>0</v>
      </c>
      <c r="BE487" s="464">
        <f t="shared" si="77"/>
        <v>0</v>
      </c>
      <c r="BF487" s="464">
        <f t="shared" si="77"/>
        <v>0</v>
      </c>
      <c r="BG487" s="464">
        <f t="shared" si="77"/>
        <v>0</v>
      </c>
      <c r="BH487" s="464">
        <f t="shared" si="77"/>
        <v>0</v>
      </c>
      <c r="BI487" s="464">
        <f t="shared" si="77"/>
        <v>0</v>
      </c>
      <c r="BJ487" s="464">
        <f t="shared" si="77"/>
        <v>0</v>
      </c>
      <c r="BK487" s="464">
        <f t="shared" si="77"/>
        <v>0</v>
      </c>
      <c r="BL487" s="464">
        <f t="shared" si="77"/>
        <v>0</v>
      </c>
      <c r="BM487" s="464">
        <f t="shared" si="77"/>
        <v>0</v>
      </c>
      <c r="BN487" s="464">
        <f t="shared" si="77"/>
        <v>0</v>
      </c>
      <c r="BO487" s="464">
        <f t="shared" si="77"/>
        <v>0</v>
      </c>
      <c r="BP487" s="464">
        <f t="shared" si="77"/>
        <v>0</v>
      </c>
      <c r="BQ487" s="464">
        <f t="shared" si="77"/>
        <v>0</v>
      </c>
      <c r="BR487" s="464">
        <f t="shared" si="77"/>
        <v>0</v>
      </c>
      <c r="BS487" s="464">
        <f t="shared" si="77"/>
        <v>0</v>
      </c>
      <c r="BT487" s="464">
        <f t="shared" si="77"/>
        <v>0</v>
      </c>
      <c r="BU487" s="464">
        <f t="shared" si="77"/>
        <v>0</v>
      </c>
      <c r="BV487" s="464">
        <f t="shared" si="77"/>
        <v>0</v>
      </c>
      <c r="BW487" s="464">
        <f t="shared" si="77"/>
        <v>0</v>
      </c>
      <c r="BX487" s="928"/>
      <c r="BY487" s="928"/>
      <c r="BZ487" s="700"/>
      <c r="CA487" s="700"/>
      <c r="CB487" s="700"/>
    </row>
    <row r="488" spans="1:80">
      <c r="A488" s="262"/>
      <c r="B488" s="262">
        <v>8</v>
      </c>
      <c r="C488" s="264" t="s">
        <v>211</v>
      </c>
      <c r="D488" s="262" t="s">
        <v>5</v>
      </c>
      <c r="E488" s="464">
        <f t="shared" ref="E488:AI488" si="78">COUNTIF(E$452:E$483,$D$488)</f>
        <v>0</v>
      </c>
      <c r="F488" s="464">
        <f t="shared" si="78"/>
        <v>0</v>
      </c>
      <c r="G488" s="464">
        <f t="shared" si="78"/>
        <v>0</v>
      </c>
      <c r="H488" s="464">
        <f t="shared" si="78"/>
        <v>0</v>
      </c>
      <c r="I488" s="464">
        <f t="shared" si="78"/>
        <v>0</v>
      </c>
      <c r="J488" s="464">
        <f t="shared" si="78"/>
        <v>0</v>
      </c>
      <c r="K488" s="464">
        <f t="shared" si="78"/>
        <v>0</v>
      </c>
      <c r="L488" s="464">
        <f t="shared" si="78"/>
        <v>0</v>
      </c>
      <c r="M488" s="464">
        <f t="shared" si="78"/>
        <v>0</v>
      </c>
      <c r="N488" s="464">
        <f t="shared" si="78"/>
        <v>0</v>
      </c>
      <c r="O488" s="464">
        <f t="shared" si="78"/>
        <v>0</v>
      </c>
      <c r="P488" s="464">
        <f t="shared" si="78"/>
        <v>0</v>
      </c>
      <c r="Q488" s="464">
        <f t="shared" si="78"/>
        <v>0</v>
      </c>
      <c r="R488" s="464">
        <f t="shared" si="78"/>
        <v>0</v>
      </c>
      <c r="S488" s="464">
        <f t="shared" si="78"/>
        <v>0</v>
      </c>
      <c r="T488" s="464">
        <f t="shared" si="78"/>
        <v>0</v>
      </c>
      <c r="U488" s="464">
        <f t="shared" si="78"/>
        <v>0</v>
      </c>
      <c r="V488" s="464">
        <f t="shared" si="78"/>
        <v>0</v>
      </c>
      <c r="W488" s="464">
        <f t="shared" si="78"/>
        <v>0</v>
      </c>
      <c r="X488" s="464">
        <f t="shared" si="78"/>
        <v>0</v>
      </c>
      <c r="Y488" s="464">
        <f t="shared" si="78"/>
        <v>0</v>
      </c>
      <c r="Z488" s="464">
        <f t="shared" si="78"/>
        <v>0</v>
      </c>
      <c r="AA488" s="464">
        <f t="shared" si="78"/>
        <v>0</v>
      </c>
      <c r="AB488" s="464">
        <f t="shared" si="78"/>
        <v>0</v>
      </c>
      <c r="AC488" s="464">
        <f t="shared" si="78"/>
        <v>0</v>
      </c>
      <c r="AD488" s="464">
        <f t="shared" si="78"/>
        <v>0</v>
      </c>
      <c r="AE488" s="464">
        <f t="shared" si="78"/>
        <v>0</v>
      </c>
      <c r="AF488" s="464">
        <f t="shared" si="78"/>
        <v>0</v>
      </c>
      <c r="AG488" s="464">
        <f t="shared" si="78"/>
        <v>0</v>
      </c>
      <c r="AH488" s="464">
        <f t="shared" si="78"/>
        <v>0</v>
      </c>
      <c r="AI488" s="464">
        <f t="shared" si="78"/>
        <v>0</v>
      </c>
      <c r="AJ488" s="266"/>
      <c r="AK488" s="266"/>
      <c r="AO488" s="929">
        <v>1</v>
      </c>
      <c r="AP488" s="929">
        <v>8</v>
      </c>
      <c r="AQ488" s="930" t="s">
        <v>212</v>
      </c>
      <c r="AR488" s="929" t="s">
        <v>49</v>
      </c>
      <c r="AS488" s="464">
        <f t="shared" ref="AS488:BW488" si="79">COUNTIF(AS$5:AS$30,$D$36)</f>
        <v>0</v>
      </c>
      <c r="AT488" s="464">
        <f t="shared" si="79"/>
        <v>0</v>
      </c>
      <c r="AU488" s="464">
        <f t="shared" si="79"/>
        <v>0</v>
      </c>
      <c r="AV488" s="464">
        <f t="shared" si="79"/>
        <v>0</v>
      </c>
      <c r="AW488" s="464">
        <f t="shared" si="79"/>
        <v>0</v>
      </c>
      <c r="AX488" s="464">
        <f t="shared" si="79"/>
        <v>0</v>
      </c>
      <c r="AY488" s="464">
        <f t="shared" si="79"/>
        <v>0</v>
      </c>
      <c r="AZ488" s="464">
        <f t="shared" si="79"/>
        <v>0</v>
      </c>
      <c r="BA488" s="464">
        <f t="shared" si="79"/>
        <v>0</v>
      </c>
      <c r="BB488" s="464">
        <f t="shared" si="79"/>
        <v>0</v>
      </c>
      <c r="BC488" s="464">
        <f t="shared" si="79"/>
        <v>0</v>
      </c>
      <c r="BD488" s="464">
        <f t="shared" si="79"/>
        <v>0</v>
      </c>
      <c r="BE488" s="464">
        <f t="shared" si="79"/>
        <v>0</v>
      </c>
      <c r="BF488" s="464">
        <f t="shared" si="79"/>
        <v>0</v>
      </c>
      <c r="BG488" s="464">
        <f t="shared" si="79"/>
        <v>0</v>
      </c>
      <c r="BH488" s="464">
        <f t="shared" si="79"/>
        <v>0</v>
      </c>
      <c r="BI488" s="464">
        <f t="shared" si="79"/>
        <v>0</v>
      </c>
      <c r="BJ488" s="464">
        <f t="shared" si="79"/>
        <v>0</v>
      </c>
      <c r="BK488" s="464">
        <f t="shared" si="79"/>
        <v>0</v>
      </c>
      <c r="BL488" s="464">
        <f t="shared" si="79"/>
        <v>0</v>
      </c>
      <c r="BM488" s="464">
        <f t="shared" si="79"/>
        <v>0</v>
      </c>
      <c r="BN488" s="464">
        <f t="shared" si="79"/>
        <v>0</v>
      </c>
      <c r="BO488" s="464">
        <f t="shared" si="79"/>
        <v>0</v>
      </c>
      <c r="BP488" s="464">
        <f t="shared" si="79"/>
        <v>0</v>
      </c>
      <c r="BQ488" s="464">
        <f t="shared" si="79"/>
        <v>0</v>
      </c>
      <c r="BR488" s="464">
        <f t="shared" si="79"/>
        <v>0</v>
      </c>
      <c r="BS488" s="464">
        <f t="shared" si="79"/>
        <v>0</v>
      </c>
      <c r="BT488" s="464">
        <f t="shared" si="79"/>
        <v>0</v>
      </c>
      <c r="BU488" s="464">
        <f t="shared" si="79"/>
        <v>0</v>
      </c>
      <c r="BV488" s="464">
        <f t="shared" si="79"/>
        <v>0</v>
      </c>
      <c r="BW488" s="464">
        <f t="shared" si="79"/>
        <v>0</v>
      </c>
      <c r="BX488" s="928"/>
      <c r="BY488" s="928"/>
      <c r="BZ488" s="700"/>
      <c r="CA488" s="700"/>
      <c r="CB488" s="700"/>
    </row>
    <row r="489" spans="1:80">
      <c r="A489" s="262">
        <v>5</v>
      </c>
      <c r="B489" s="262" t="s">
        <v>11</v>
      </c>
      <c r="C489" s="264" t="s">
        <v>213</v>
      </c>
      <c r="D489" s="262" t="s">
        <v>191</v>
      </c>
      <c r="E489" s="464">
        <f t="shared" ref="E489:AI489" si="80">COUNTIF(E$452:E$483,$D$489)</f>
        <v>0</v>
      </c>
      <c r="F489" s="464">
        <f t="shared" si="80"/>
        <v>0</v>
      </c>
      <c r="G489" s="464">
        <f t="shared" si="80"/>
        <v>0</v>
      </c>
      <c r="H489" s="464">
        <f t="shared" si="80"/>
        <v>0</v>
      </c>
      <c r="I489" s="464">
        <f t="shared" si="80"/>
        <v>0</v>
      </c>
      <c r="J489" s="464">
        <f t="shared" si="80"/>
        <v>0</v>
      </c>
      <c r="K489" s="464">
        <f t="shared" si="80"/>
        <v>0</v>
      </c>
      <c r="L489" s="464">
        <f t="shared" si="80"/>
        <v>0</v>
      </c>
      <c r="M489" s="464">
        <f t="shared" si="80"/>
        <v>0</v>
      </c>
      <c r="N489" s="464">
        <f t="shared" si="80"/>
        <v>0</v>
      </c>
      <c r="O489" s="464">
        <f t="shared" si="80"/>
        <v>0</v>
      </c>
      <c r="P489" s="464">
        <f t="shared" si="80"/>
        <v>0</v>
      </c>
      <c r="Q489" s="464">
        <f t="shared" si="80"/>
        <v>0</v>
      </c>
      <c r="R489" s="464">
        <f t="shared" si="80"/>
        <v>0</v>
      </c>
      <c r="S489" s="464">
        <f t="shared" si="80"/>
        <v>0</v>
      </c>
      <c r="T489" s="464">
        <f t="shared" si="80"/>
        <v>0</v>
      </c>
      <c r="U489" s="464">
        <f t="shared" si="80"/>
        <v>0</v>
      </c>
      <c r="V489" s="464">
        <f t="shared" si="80"/>
        <v>0</v>
      </c>
      <c r="W489" s="464">
        <f t="shared" si="80"/>
        <v>0</v>
      </c>
      <c r="X489" s="464">
        <f t="shared" si="80"/>
        <v>0</v>
      </c>
      <c r="Y489" s="464">
        <f t="shared" si="80"/>
        <v>0</v>
      </c>
      <c r="Z489" s="464">
        <f t="shared" si="80"/>
        <v>0</v>
      </c>
      <c r="AA489" s="464">
        <f t="shared" si="80"/>
        <v>0</v>
      </c>
      <c r="AB489" s="464">
        <f t="shared" si="80"/>
        <v>0</v>
      </c>
      <c r="AC489" s="464">
        <f t="shared" si="80"/>
        <v>0</v>
      </c>
      <c r="AD489" s="464">
        <f t="shared" si="80"/>
        <v>0</v>
      </c>
      <c r="AE489" s="464">
        <f t="shared" si="80"/>
        <v>0</v>
      </c>
      <c r="AF489" s="464">
        <f t="shared" si="80"/>
        <v>0</v>
      </c>
      <c r="AG489" s="464">
        <f t="shared" si="80"/>
        <v>0</v>
      </c>
      <c r="AH489" s="464">
        <f t="shared" si="80"/>
        <v>0</v>
      </c>
      <c r="AI489" s="464">
        <f t="shared" si="80"/>
        <v>0</v>
      </c>
      <c r="AJ489" s="266"/>
      <c r="AK489" s="266"/>
      <c r="AO489" s="931">
        <v>7</v>
      </c>
      <c r="AP489" s="931"/>
      <c r="AQ489" s="932" t="s">
        <v>214</v>
      </c>
      <c r="AR489" s="931" t="s">
        <v>138</v>
      </c>
      <c r="AS489" s="464">
        <f t="shared" ref="AS489:BW489" si="81">COUNTIF(AS$5:AS$30,$D$37)</f>
        <v>0</v>
      </c>
      <c r="AT489" s="464">
        <f t="shared" si="81"/>
        <v>0</v>
      </c>
      <c r="AU489" s="464">
        <f t="shared" si="81"/>
        <v>0</v>
      </c>
      <c r="AV489" s="464">
        <f t="shared" si="81"/>
        <v>0</v>
      </c>
      <c r="AW489" s="464">
        <f t="shared" si="81"/>
        <v>0</v>
      </c>
      <c r="AX489" s="464">
        <f t="shared" si="81"/>
        <v>0</v>
      </c>
      <c r="AY489" s="464">
        <f t="shared" si="81"/>
        <v>0</v>
      </c>
      <c r="AZ489" s="464">
        <f t="shared" si="81"/>
        <v>0</v>
      </c>
      <c r="BA489" s="464">
        <f t="shared" si="81"/>
        <v>0</v>
      </c>
      <c r="BB489" s="464">
        <f t="shared" si="81"/>
        <v>0</v>
      </c>
      <c r="BC489" s="464">
        <f t="shared" si="81"/>
        <v>0</v>
      </c>
      <c r="BD489" s="464">
        <f t="shared" si="81"/>
        <v>0</v>
      </c>
      <c r="BE489" s="464">
        <f t="shared" si="81"/>
        <v>0</v>
      </c>
      <c r="BF489" s="464">
        <f t="shared" si="81"/>
        <v>0</v>
      </c>
      <c r="BG489" s="464">
        <f t="shared" si="81"/>
        <v>0</v>
      </c>
      <c r="BH489" s="464">
        <f t="shared" si="81"/>
        <v>0</v>
      </c>
      <c r="BI489" s="464">
        <f t="shared" si="81"/>
        <v>0</v>
      </c>
      <c r="BJ489" s="464">
        <f t="shared" si="81"/>
        <v>0</v>
      </c>
      <c r="BK489" s="464">
        <f t="shared" si="81"/>
        <v>0</v>
      </c>
      <c r="BL489" s="464">
        <f t="shared" si="81"/>
        <v>0</v>
      </c>
      <c r="BM489" s="464">
        <f t="shared" si="81"/>
        <v>0</v>
      </c>
      <c r="BN489" s="464">
        <f t="shared" si="81"/>
        <v>0</v>
      </c>
      <c r="BO489" s="464">
        <f t="shared" si="81"/>
        <v>0</v>
      </c>
      <c r="BP489" s="464">
        <f t="shared" si="81"/>
        <v>0</v>
      </c>
      <c r="BQ489" s="464">
        <f t="shared" si="81"/>
        <v>0</v>
      </c>
      <c r="BR489" s="464">
        <f t="shared" si="81"/>
        <v>0</v>
      </c>
      <c r="BS489" s="464">
        <f t="shared" si="81"/>
        <v>0</v>
      </c>
      <c r="BT489" s="464">
        <f t="shared" si="81"/>
        <v>0</v>
      </c>
      <c r="BU489" s="464">
        <f t="shared" si="81"/>
        <v>0</v>
      </c>
      <c r="BV489" s="464">
        <f t="shared" si="81"/>
        <v>0</v>
      </c>
      <c r="BW489" s="464">
        <f t="shared" si="81"/>
        <v>0</v>
      </c>
      <c r="BX489" s="928"/>
      <c r="BY489" s="928"/>
      <c r="BZ489" s="700"/>
      <c r="CA489" s="700"/>
      <c r="CB489" s="700"/>
    </row>
    <row r="490" spans="1:80">
      <c r="A490" s="262">
        <v>1</v>
      </c>
      <c r="B490" s="262">
        <v>3.5</v>
      </c>
      <c r="C490" s="264" t="s">
        <v>215</v>
      </c>
      <c r="D490" s="262" t="s">
        <v>194</v>
      </c>
      <c r="E490" s="464">
        <f t="shared" ref="E490:AI490" si="82">COUNTIF(E$452:E$483,$D$490)</f>
        <v>0</v>
      </c>
      <c r="F490" s="464">
        <f t="shared" si="82"/>
        <v>0</v>
      </c>
      <c r="G490" s="464">
        <f t="shared" si="82"/>
        <v>0</v>
      </c>
      <c r="H490" s="464">
        <f t="shared" si="82"/>
        <v>0</v>
      </c>
      <c r="I490" s="464">
        <f t="shared" si="82"/>
        <v>0</v>
      </c>
      <c r="J490" s="464">
        <f t="shared" si="82"/>
        <v>0</v>
      </c>
      <c r="K490" s="464">
        <f t="shared" si="82"/>
        <v>0</v>
      </c>
      <c r="L490" s="464">
        <f t="shared" si="82"/>
        <v>0</v>
      </c>
      <c r="M490" s="464">
        <f t="shared" si="82"/>
        <v>0</v>
      </c>
      <c r="N490" s="464">
        <f t="shared" si="82"/>
        <v>0</v>
      </c>
      <c r="O490" s="464">
        <f t="shared" si="82"/>
        <v>0</v>
      </c>
      <c r="P490" s="464">
        <f t="shared" si="82"/>
        <v>0</v>
      </c>
      <c r="Q490" s="464">
        <f t="shared" si="82"/>
        <v>0</v>
      </c>
      <c r="R490" s="464">
        <f t="shared" si="82"/>
        <v>0</v>
      </c>
      <c r="S490" s="464">
        <f t="shared" si="82"/>
        <v>0</v>
      </c>
      <c r="T490" s="464">
        <f t="shared" si="82"/>
        <v>0</v>
      </c>
      <c r="U490" s="464">
        <f t="shared" si="82"/>
        <v>0</v>
      </c>
      <c r="V490" s="464">
        <f t="shared" si="82"/>
        <v>0</v>
      </c>
      <c r="W490" s="464">
        <f t="shared" si="82"/>
        <v>0</v>
      </c>
      <c r="X490" s="464">
        <f t="shared" si="82"/>
        <v>0</v>
      </c>
      <c r="Y490" s="464">
        <f t="shared" si="82"/>
        <v>0</v>
      </c>
      <c r="Z490" s="464">
        <f t="shared" si="82"/>
        <v>0</v>
      </c>
      <c r="AA490" s="464">
        <f t="shared" si="82"/>
        <v>0</v>
      </c>
      <c r="AB490" s="464">
        <f t="shared" si="82"/>
        <v>0</v>
      </c>
      <c r="AC490" s="464">
        <f t="shared" si="82"/>
        <v>0</v>
      </c>
      <c r="AD490" s="464">
        <f t="shared" si="82"/>
        <v>0</v>
      </c>
      <c r="AE490" s="464">
        <f t="shared" si="82"/>
        <v>0</v>
      </c>
      <c r="AF490" s="464">
        <f t="shared" si="82"/>
        <v>0</v>
      </c>
      <c r="AG490" s="464">
        <f t="shared" si="82"/>
        <v>0</v>
      </c>
      <c r="AH490" s="464">
        <f t="shared" si="82"/>
        <v>0</v>
      </c>
      <c r="AI490" s="464">
        <f t="shared" si="82"/>
        <v>0</v>
      </c>
      <c r="AJ490" s="266"/>
      <c r="AK490" s="266"/>
      <c r="AO490" s="262">
        <v>5</v>
      </c>
      <c r="AP490" s="262"/>
      <c r="AQ490" s="264" t="s">
        <v>216</v>
      </c>
      <c r="AR490" s="262" t="s">
        <v>191</v>
      </c>
      <c r="AS490" s="464">
        <f t="shared" ref="AS490:BW490" si="83">COUNTIF(AS$5:AS$30,$D$38)</f>
        <v>0</v>
      </c>
      <c r="AT490" s="464">
        <f t="shared" si="83"/>
        <v>0</v>
      </c>
      <c r="AU490" s="464">
        <f t="shared" si="83"/>
        <v>0</v>
      </c>
      <c r="AV490" s="464">
        <f t="shared" si="83"/>
        <v>0</v>
      </c>
      <c r="AW490" s="464">
        <f t="shared" si="83"/>
        <v>0</v>
      </c>
      <c r="AX490" s="464">
        <f t="shared" si="83"/>
        <v>0</v>
      </c>
      <c r="AY490" s="464">
        <f t="shared" si="83"/>
        <v>0</v>
      </c>
      <c r="AZ490" s="464">
        <f t="shared" si="83"/>
        <v>0</v>
      </c>
      <c r="BA490" s="464">
        <f t="shared" si="83"/>
        <v>0</v>
      </c>
      <c r="BB490" s="464">
        <f t="shared" si="83"/>
        <v>0</v>
      </c>
      <c r="BC490" s="464">
        <f t="shared" si="83"/>
        <v>0</v>
      </c>
      <c r="BD490" s="464">
        <f t="shared" si="83"/>
        <v>0</v>
      </c>
      <c r="BE490" s="464">
        <f t="shared" si="83"/>
        <v>0</v>
      </c>
      <c r="BF490" s="464">
        <f t="shared" si="83"/>
        <v>0</v>
      </c>
      <c r="BG490" s="464">
        <f t="shared" si="83"/>
        <v>0</v>
      </c>
      <c r="BH490" s="464">
        <f t="shared" si="83"/>
        <v>0</v>
      </c>
      <c r="BI490" s="464">
        <f t="shared" si="83"/>
        <v>0</v>
      </c>
      <c r="BJ490" s="464">
        <f t="shared" si="83"/>
        <v>0</v>
      </c>
      <c r="BK490" s="464">
        <f t="shared" si="83"/>
        <v>0</v>
      </c>
      <c r="BL490" s="464">
        <f t="shared" si="83"/>
        <v>0</v>
      </c>
      <c r="BM490" s="464">
        <f t="shared" si="83"/>
        <v>0</v>
      </c>
      <c r="BN490" s="464">
        <f t="shared" si="83"/>
        <v>0</v>
      </c>
      <c r="BO490" s="464">
        <f t="shared" si="83"/>
        <v>0</v>
      </c>
      <c r="BP490" s="464">
        <f t="shared" si="83"/>
        <v>0</v>
      </c>
      <c r="BQ490" s="464">
        <f t="shared" si="83"/>
        <v>0</v>
      </c>
      <c r="BR490" s="464">
        <f t="shared" si="83"/>
        <v>0</v>
      </c>
      <c r="BS490" s="464">
        <f t="shared" si="83"/>
        <v>0</v>
      </c>
      <c r="BT490" s="464">
        <f t="shared" si="83"/>
        <v>0</v>
      </c>
      <c r="BU490" s="464">
        <f t="shared" si="83"/>
        <v>0</v>
      </c>
      <c r="BV490" s="464">
        <f t="shared" si="83"/>
        <v>0</v>
      </c>
      <c r="BW490" s="464">
        <f t="shared" si="83"/>
        <v>0</v>
      </c>
      <c r="BX490" s="928"/>
      <c r="BY490" s="928"/>
      <c r="BZ490" s="700"/>
      <c r="CA490" s="700"/>
      <c r="CB490" s="700"/>
    </row>
    <row r="491" spans="1:80">
      <c r="A491" s="262">
        <v>7</v>
      </c>
      <c r="B491" s="262"/>
      <c r="C491" s="264" t="s">
        <v>217</v>
      </c>
      <c r="D491" s="262" t="s">
        <v>138</v>
      </c>
      <c r="E491" s="464">
        <f t="shared" ref="E491:AI491" si="84">COUNTIF(E$452:E$483,$D$491)</f>
        <v>0</v>
      </c>
      <c r="F491" s="464">
        <f t="shared" si="84"/>
        <v>0</v>
      </c>
      <c r="G491" s="464">
        <f t="shared" si="84"/>
        <v>0</v>
      </c>
      <c r="H491" s="464">
        <f t="shared" si="84"/>
        <v>0</v>
      </c>
      <c r="I491" s="464">
        <f t="shared" si="84"/>
        <v>0</v>
      </c>
      <c r="J491" s="464">
        <f t="shared" si="84"/>
        <v>0</v>
      </c>
      <c r="K491" s="464">
        <f t="shared" si="84"/>
        <v>0</v>
      </c>
      <c r="L491" s="464">
        <f t="shared" si="84"/>
        <v>0</v>
      </c>
      <c r="M491" s="464">
        <f t="shared" si="84"/>
        <v>0</v>
      </c>
      <c r="N491" s="464">
        <f t="shared" si="84"/>
        <v>0</v>
      </c>
      <c r="O491" s="464">
        <f t="shared" si="84"/>
        <v>0</v>
      </c>
      <c r="P491" s="464">
        <f t="shared" si="84"/>
        <v>0</v>
      </c>
      <c r="Q491" s="464">
        <f t="shared" si="84"/>
        <v>0</v>
      </c>
      <c r="R491" s="464">
        <f t="shared" si="84"/>
        <v>0</v>
      </c>
      <c r="S491" s="464">
        <f t="shared" si="84"/>
        <v>0</v>
      </c>
      <c r="T491" s="464">
        <f t="shared" si="84"/>
        <v>0</v>
      </c>
      <c r="U491" s="464">
        <f t="shared" si="84"/>
        <v>0</v>
      </c>
      <c r="V491" s="464">
        <f t="shared" si="84"/>
        <v>0</v>
      </c>
      <c r="W491" s="464">
        <f t="shared" si="84"/>
        <v>0</v>
      </c>
      <c r="X491" s="464">
        <f t="shared" si="84"/>
        <v>0</v>
      </c>
      <c r="Y491" s="464">
        <f t="shared" si="84"/>
        <v>0</v>
      </c>
      <c r="Z491" s="464">
        <f t="shared" si="84"/>
        <v>0</v>
      </c>
      <c r="AA491" s="464">
        <f t="shared" si="84"/>
        <v>0</v>
      </c>
      <c r="AB491" s="464">
        <f t="shared" si="84"/>
        <v>0</v>
      </c>
      <c r="AC491" s="464">
        <f t="shared" si="84"/>
        <v>0</v>
      </c>
      <c r="AD491" s="464">
        <f t="shared" si="84"/>
        <v>0</v>
      </c>
      <c r="AE491" s="464">
        <f t="shared" si="84"/>
        <v>0</v>
      </c>
      <c r="AF491" s="464">
        <f t="shared" si="84"/>
        <v>0</v>
      </c>
      <c r="AG491" s="464">
        <f t="shared" si="84"/>
        <v>0</v>
      </c>
      <c r="AH491" s="464">
        <f t="shared" si="84"/>
        <v>0</v>
      </c>
      <c r="AI491" s="464">
        <f t="shared" si="84"/>
        <v>0</v>
      </c>
      <c r="AJ491" s="266"/>
      <c r="AK491" s="266"/>
      <c r="AO491" s="262">
        <v>1</v>
      </c>
      <c r="AP491" s="262">
        <v>3.5</v>
      </c>
      <c r="AQ491" s="264" t="s">
        <v>218</v>
      </c>
      <c r="AR491" s="262" t="s">
        <v>194</v>
      </c>
      <c r="AS491" s="464">
        <f t="shared" ref="AS491:BW491" si="85">COUNTIF(AS$5:AS$30,$D$39)</f>
        <v>0</v>
      </c>
      <c r="AT491" s="464">
        <f t="shared" si="85"/>
        <v>0</v>
      </c>
      <c r="AU491" s="464">
        <f t="shared" si="85"/>
        <v>0</v>
      </c>
      <c r="AV491" s="464">
        <f t="shared" si="85"/>
        <v>0</v>
      </c>
      <c r="AW491" s="464">
        <f t="shared" si="85"/>
        <v>0</v>
      </c>
      <c r="AX491" s="464">
        <f t="shared" si="85"/>
        <v>0</v>
      </c>
      <c r="AY491" s="464">
        <f t="shared" si="85"/>
        <v>0</v>
      </c>
      <c r="AZ491" s="464">
        <f t="shared" si="85"/>
        <v>0</v>
      </c>
      <c r="BA491" s="464">
        <f t="shared" si="85"/>
        <v>0</v>
      </c>
      <c r="BB491" s="464">
        <f t="shared" si="85"/>
        <v>0</v>
      </c>
      <c r="BC491" s="464">
        <f t="shared" si="85"/>
        <v>0</v>
      </c>
      <c r="BD491" s="464">
        <f t="shared" si="85"/>
        <v>0</v>
      </c>
      <c r="BE491" s="464">
        <f t="shared" si="85"/>
        <v>0</v>
      </c>
      <c r="BF491" s="464">
        <f t="shared" si="85"/>
        <v>0</v>
      </c>
      <c r="BG491" s="464">
        <f t="shared" si="85"/>
        <v>0</v>
      </c>
      <c r="BH491" s="464">
        <f t="shared" si="85"/>
        <v>0</v>
      </c>
      <c r="BI491" s="464">
        <f t="shared" si="85"/>
        <v>0</v>
      </c>
      <c r="BJ491" s="464">
        <f t="shared" si="85"/>
        <v>0</v>
      </c>
      <c r="BK491" s="464">
        <f t="shared" si="85"/>
        <v>0</v>
      </c>
      <c r="BL491" s="464">
        <f t="shared" si="85"/>
        <v>0</v>
      </c>
      <c r="BM491" s="464">
        <f t="shared" si="85"/>
        <v>0</v>
      </c>
      <c r="BN491" s="464">
        <f t="shared" si="85"/>
        <v>0</v>
      </c>
      <c r="BO491" s="464">
        <f t="shared" si="85"/>
        <v>0</v>
      </c>
      <c r="BP491" s="464">
        <f t="shared" si="85"/>
        <v>0</v>
      </c>
      <c r="BQ491" s="464">
        <f t="shared" si="85"/>
        <v>0</v>
      </c>
      <c r="BR491" s="464">
        <f t="shared" si="85"/>
        <v>0</v>
      </c>
      <c r="BS491" s="464">
        <f t="shared" si="85"/>
        <v>0</v>
      </c>
      <c r="BT491" s="464">
        <f t="shared" si="85"/>
        <v>0</v>
      </c>
      <c r="BU491" s="464">
        <f t="shared" si="85"/>
        <v>0</v>
      </c>
      <c r="BV491" s="464">
        <f t="shared" si="85"/>
        <v>0</v>
      </c>
      <c r="BW491" s="464">
        <f t="shared" si="85"/>
        <v>0</v>
      </c>
      <c r="BX491" s="928"/>
      <c r="BY491" s="928"/>
      <c r="BZ491" s="700"/>
      <c r="CA491" s="700"/>
      <c r="CB491" s="700"/>
    </row>
    <row r="492" spans="1:80">
      <c r="A492" s="262">
        <v>1</v>
      </c>
      <c r="B492" s="262">
        <v>8</v>
      </c>
      <c r="C492" s="264" t="s">
        <v>219</v>
      </c>
      <c r="D492" s="262" t="s">
        <v>49</v>
      </c>
      <c r="E492" s="464">
        <f t="shared" ref="E492:AI492" si="86">COUNTIF(E$452:E$483,$D$492)</f>
        <v>0</v>
      </c>
      <c r="F492" s="464">
        <f t="shared" si="86"/>
        <v>0</v>
      </c>
      <c r="G492" s="464">
        <f t="shared" si="86"/>
        <v>0</v>
      </c>
      <c r="H492" s="464">
        <f t="shared" si="86"/>
        <v>0</v>
      </c>
      <c r="I492" s="464">
        <f t="shared" si="86"/>
        <v>0</v>
      </c>
      <c r="J492" s="464">
        <f t="shared" si="86"/>
        <v>0</v>
      </c>
      <c r="K492" s="464">
        <f t="shared" si="86"/>
        <v>0</v>
      </c>
      <c r="L492" s="464">
        <f t="shared" si="86"/>
        <v>0</v>
      </c>
      <c r="M492" s="464">
        <f t="shared" si="86"/>
        <v>0</v>
      </c>
      <c r="N492" s="464">
        <f t="shared" si="86"/>
        <v>0</v>
      </c>
      <c r="O492" s="464">
        <f t="shared" si="86"/>
        <v>0</v>
      </c>
      <c r="P492" s="464">
        <f t="shared" si="86"/>
        <v>0</v>
      </c>
      <c r="Q492" s="464">
        <f t="shared" si="86"/>
        <v>0</v>
      </c>
      <c r="R492" s="464">
        <f t="shared" si="86"/>
        <v>0</v>
      </c>
      <c r="S492" s="464">
        <f t="shared" si="86"/>
        <v>0</v>
      </c>
      <c r="T492" s="464">
        <f t="shared" si="86"/>
        <v>0</v>
      </c>
      <c r="U492" s="464">
        <f t="shared" si="86"/>
        <v>0</v>
      </c>
      <c r="V492" s="464">
        <f t="shared" si="86"/>
        <v>0</v>
      </c>
      <c r="W492" s="464">
        <f t="shared" si="86"/>
        <v>0</v>
      </c>
      <c r="X492" s="464">
        <f t="shared" si="86"/>
        <v>0</v>
      </c>
      <c r="Y492" s="464">
        <f t="shared" si="86"/>
        <v>0</v>
      </c>
      <c r="Z492" s="464">
        <f t="shared" si="86"/>
        <v>0</v>
      </c>
      <c r="AA492" s="464">
        <f t="shared" si="86"/>
        <v>0</v>
      </c>
      <c r="AB492" s="464">
        <f t="shared" si="86"/>
        <v>0</v>
      </c>
      <c r="AC492" s="464">
        <f t="shared" si="86"/>
        <v>0</v>
      </c>
      <c r="AD492" s="464">
        <f t="shared" si="86"/>
        <v>0</v>
      </c>
      <c r="AE492" s="464">
        <f t="shared" si="86"/>
        <v>0</v>
      </c>
      <c r="AF492" s="464">
        <f t="shared" si="86"/>
        <v>0</v>
      </c>
      <c r="AG492" s="464">
        <f t="shared" si="86"/>
        <v>0</v>
      </c>
      <c r="AH492" s="464">
        <f t="shared" si="86"/>
        <v>0</v>
      </c>
      <c r="AI492" s="464">
        <f t="shared" si="86"/>
        <v>0</v>
      </c>
      <c r="AJ492" s="266"/>
      <c r="AK492" s="266"/>
      <c r="BZ492" s="700"/>
      <c r="CA492" s="700"/>
      <c r="CB492" s="700"/>
    </row>
    <row r="493" spans="1:80">
      <c r="A493" s="142"/>
      <c r="B493" s="465"/>
      <c r="C493" s="142"/>
      <c r="D493" s="267"/>
      <c r="E493" s="142"/>
      <c r="F493" s="142"/>
      <c r="G493" s="142"/>
      <c r="H493" s="142"/>
      <c r="I493" s="142"/>
      <c r="J493" s="142"/>
      <c r="K493" s="142"/>
      <c r="L493" s="142"/>
      <c r="M493" s="142"/>
      <c r="N493" s="142"/>
      <c r="O493" s="142"/>
      <c r="P493" s="142"/>
      <c r="Q493" s="142"/>
      <c r="R493" s="142"/>
      <c r="S493" s="142"/>
      <c r="T493" s="142"/>
      <c r="U493" s="142"/>
      <c r="V493" s="142"/>
      <c r="W493" s="142"/>
      <c r="X493" s="142"/>
      <c r="Y493" s="142"/>
      <c r="Z493" s="142"/>
      <c r="AA493" s="142"/>
      <c r="AB493" s="142"/>
      <c r="AC493" s="142"/>
      <c r="AD493" s="142"/>
      <c r="AE493" s="142"/>
      <c r="AF493" s="142"/>
      <c r="AG493" s="142"/>
      <c r="AH493" s="142"/>
      <c r="AI493" s="142"/>
      <c r="AJ493" s="142"/>
      <c r="AK493" s="142"/>
      <c r="BZ493" s="700"/>
      <c r="CA493" s="700"/>
      <c r="CB493" s="700"/>
    </row>
    <row r="494" spans="1:80">
      <c r="A494" s="139" t="s">
        <v>32</v>
      </c>
      <c r="B494" s="198"/>
      <c r="C494" s="270">
        <f>SUM(AJ452:AJ483)</f>
        <v>0</v>
      </c>
      <c r="D494" s="271"/>
      <c r="E494" s="272">
        <f t="shared" ref="E494:AI494" si="87">SUM(E452:E483)</f>
        <v>0</v>
      </c>
      <c r="F494" s="272">
        <f t="shared" si="87"/>
        <v>0</v>
      </c>
      <c r="G494" s="272">
        <f t="shared" si="87"/>
        <v>0</v>
      </c>
      <c r="H494" s="272">
        <f t="shared" si="87"/>
        <v>0</v>
      </c>
      <c r="I494" s="272">
        <f t="shared" si="87"/>
        <v>0</v>
      </c>
      <c r="J494" s="272">
        <f t="shared" si="87"/>
        <v>0</v>
      </c>
      <c r="K494" s="272">
        <f t="shared" si="87"/>
        <v>0</v>
      </c>
      <c r="L494" s="272">
        <f t="shared" si="87"/>
        <v>0</v>
      </c>
      <c r="M494" s="272">
        <f t="shared" si="87"/>
        <v>0</v>
      </c>
      <c r="N494" s="272">
        <f t="shared" si="87"/>
        <v>0</v>
      </c>
      <c r="O494" s="272">
        <f t="shared" si="87"/>
        <v>0</v>
      </c>
      <c r="P494" s="272">
        <f t="shared" si="87"/>
        <v>0</v>
      </c>
      <c r="Q494" s="272">
        <f t="shared" si="87"/>
        <v>0</v>
      </c>
      <c r="R494" s="272">
        <f t="shared" si="87"/>
        <v>0</v>
      </c>
      <c r="S494" s="272">
        <f t="shared" si="87"/>
        <v>0</v>
      </c>
      <c r="T494" s="272">
        <f t="shared" si="87"/>
        <v>0</v>
      </c>
      <c r="U494" s="272">
        <f t="shared" si="87"/>
        <v>0</v>
      </c>
      <c r="V494" s="272">
        <f t="shared" si="87"/>
        <v>0</v>
      </c>
      <c r="W494" s="272">
        <f t="shared" si="87"/>
        <v>0</v>
      </c>
      <c r="X494" s="272">
        <f t="shared" si="87"/>
        <v>0</v>
      </c>
      <c r="Y494" s="272">
        <f t="shared" si="87"/>
        <v>0</v>
      </c>
      <c r="Z494" s="272">
        <f t="shared" si="87"/>
        <v>0</v>
      </c>
      <c r="AA494" s="272">
        <f t="shared" si="87"/>
        <v>0</v>
      </c>
      <c r="AB494" s="272">
        <f t="shared" si="87"/>
        <v>0</v>
      </c>
      <c r="AC494" s="272">
        <f t="shared" si="87"/>
        <v>0</v>
      </c>
      <c r="AD494" s="272">
        <f t="shared" si="87"/>
        <v>0</v>
      </c>
      <c r="AE494" s="272">
        <f t="shared" si="87"/>
        <v>0</v>
      </c>
      <c r="AF494" s="272">
        <f t="shared" si="87"/>
        <v>0</v>
      </c>
      <c r="AG494" s="272">
        <f t="shared" si="87"/>
        <v>0</v>
      </c>
      <c r="AH494" s="272">
        <f t="shared" si="87"/>
        <v>0</v>
      </c>
      <c r="AI494" s="272">
        <f t="shared" si="87"/>
        <v>0</v>
      </c>
      <c r="AJ494" s="273">
        <f>SUM(E494:AI494)</f>
        <v>0</v>
      </c>
      <c r="AK494" s="133" t="s">
        <v>33</v>
      </c>
      <c r="AO494" s="702"/>
      <c r="AP494" s="702"/>
      <c r="AQ494" s="702"/>
      <c r="AR494" s="267"/>
      <c r="AS494" s="142"/>
      <c r="AT494" s="142"/>
      <c r="AU494" s="142"/>
      <c r="AV494" s="142"/>
      <c r="AW494" s="142"/>
      <c r="AX494" s="142"/>
      <c r="AY494" s="142"/>
      <c r="AZ494" s="142"/>
      <c r="BA494" s="142"/>
      <c r="BB494" s="142"/>
      <c r="BC494" s="142"/>
      <c r="BD494" s="142"/>
      <c r="BE494" s="142"/>
      <c r="BF494" s="142"/>
      <c r="BG494" s="142"/>
      <c r="BH494" s="142"/>
      <c r="BI494" s="142"/>
      <c r="BJ494" s="142"/>
      <c r="BK494" s="142"/>
      <c r="BL494" s="142"/>
      <c r="BM494" s="142"/>
      <c r="BN494" s="142"/>
      <c r="BO494" s="142"/>
      <c r="BP494" s="142"/>
      <c r="BQ494" s="142"/>
      <c r="BR494" s="142"/>
      <c r="BS494" s="142"/>
      <c r="BT494" s="142"/>
      <c r="BU494" s="142"/>
      <c r="BV494" s="142"/>
      <c r="BW494" s="142"/>
      <c r="BX494" s="702"/>
      <c r="BY494" s="702"/>
      <c r="BZ494" s="700"/>
      <c r="CA494" s="700"/>
      <c r="CB494" s="700"/>
    </row>
    <row r="495" spans="1:80">
      <c r="A495" s="274" t="s">
        <v>34</v>
      </c>
      <c r="B495" s="275"/>
      <c r="C495" s="276">
        <f>SUM(AK452:AK483)</f>
        <v>0</v>
      </c>
      <c r="D495" s="271"/>
      <c r="E495" s="277" t="str">
        <f>IF(E494=28.5,1,"ERRORE")</f>
        <v>ERRORE</v>
      </c>
      <c r="F495" s="277" t="str">
        <f>IF(F494=28.5,1,"ERRORE")</f>
        <v>ERRORE</v>
      </c>
      <c r="G495" s="277" t="str">
        <f>IF(G494=29,1,"ERRORE")</f>
        <v>ERRORE</v>
      </c>
      <c r="H495" s="277" t="str">
        <f>IF(H494=29,1,"ERRORE")</f>
        <v>ERRORE</v>
      </c>
      <c r="I495" s="277" t="str">
        <f>IF(I494=29,1,"ERRORE")</f>
        <v>ERRORE</v>
      </c>
      <c r="J495" s="277" t="str">
        <f>IF(J494=29,1,"ERRORE")</f>
        <v>ERRORE</v>
      </c>
      <c r="K495" s="277" t="str">
        <f>IF(K494=29,1,"ERRORE")</f>
        <v>ERRORE</v>
      </c>
      <c r="L495" s="277" t="str">
        <f>IF(L494=28.5,1,"ERRORE")</f>
        <v>ERRORE</v>
      </c>
      <c r="M495" s="277" t="str">
        <f>IF(M494=28.5,1,"ERRORE")</f>
        <v>ERRORE</v>
      </c>
      <c r="N495" s="277" t="str">
        <f>IF(N494=29,1,"ERRORE")</f>
        <v>ERRORE</v>
      </c>
      <c r="O495" s="277" t="str">
        <f>IF(O494=29,1,"ERRORE")</f>
        <v>ERRORE</v>
      </c>
      <c r="P495" s="277" t="str">
        <f>IF(P494=29,1,"ERRORE")</f>
        <v>ERRORE</v>
      </c>
      <c r="Q495" s="277" t="str">
        <f>IF(Q494=29,1,"ERRORE")</f>
        <v>ERRORE</v>
      </c>
      <c r="R495" s="277" t="str">
        <f>IF(R494=29,1,"ERRORE")</f>
        <v>ERRORE</v>
      </c>
      <c r="S495" s="277" t="str">
        <f>IF(S494=28.5,1,"ERRORE")</f>
        <v>ERRORE</v>
      </c>
      <c r="T495" s="277" t="str">
        <f>IF(T494=28.5,1,"ERRORE")</f>
        <v>ERRORE</v>
      </c>
      <c r="U495" s="277" t="str">
        <f>IF(U494=29,1,"ERRORE")</f>
        <v>ERRORE</v>
      </c>
      <c r="V495" s="277" t="str">
        <f>IF(V494=29,1,"ERRORE")</f>
        <v>ERRORE</v>
      </c>
      <c r="W495" s="277" t="str">
        <f>IF(W494=29,1,"ERRORE")</f>
        <v>ERRORE</v>
      </c>
      <c r="X495" s="277" t="str">
        <f>IF(X494=29,1,"ERRORE")</f>
        <v>ERRORE</v>
      </c>
      <c r="Y495" s="277" t="str">
        <f>IF(Y494=29,1,"ERRORE")</f>
        <v>ERRORE</v>
      </c>
      <c r="Z495" s="277" t="str">
        <f>IF(Z494=28.5,1,"ERRORE")</f>
        <v>ERRORE</v>
      </c>
      <c r="AA495" s="277" t="str">
        <f>IF(AA494=28.5,1,"ERRORE")</f>
        <v>ERRORE</v>
      </c>
      <c r="AB495" s="277" t="str">
        <f>IF(AB494=29,1,"ERRORE")</f>
        <v>ERRORE</v>
      </c>
      <c r="AC495" s="277" t="str">
        <f>IF(AC494=29,1,"ERRORE")</f>
        <v>ERRORE</v>
      </c>
      <c r="AD495" s="277" t="str">
        <f>IF(AD494=29,1,"ERRORE")</f>
        <v>ERRORE</v>
      </c>
      <c r="AE495" s="277" t="str">
        <f>IF(AE494=29,1,"ERRORE")</f>
        <v>ERRORE</v>
      </c>
      <c r="AF495" s="277" t="str">
        <f>IF(AF494=29,1,"ERRORE")</f>
        <v>ERRORE</v>
      </c>
      <c r="AG495" s="277" t="str">
        <f>IF(AG494=28.5,1,"ERRORE")</f>
        <v>ERRORE</v>
      </c>
      <c r="AH495" s="277" t="str">
        <f>IF(AH494=28.5,1,"ERRORE")</f>
        <v>ERRORE</v>
      </c>
      <c r="AI495" s="277" t="str">
        <f>IF(AI494=29,1,"ERRORE")</f>
        <v>ERRORE</v>
      </c>
      <c r="AJ495" s="278">
        <f>SUM(AJ452:AK483)</f>
        <v>0</v>
      </c>
      <c r="AK495" s="133" t="s">
        <v>35</v>
      </c>
      <c r="AO495" s="139" t="s">
        <v>32</v>
      </c>
      <c r="AP495" s="139"/>
      <c r="AQ495" s="270">
        <f>SUM(BX453:BX482)</f>
        <v>770</v>
      </c>
      <c r="AR495" s="466"/>
      <c r="AS495" s="933">
        <f t="shared" ref="AS495:BW495" si="88">SUM(AS453:AS482)</f>
        <v>21</v>
      </c>
      <c r="AT495" s="933">
        <f t="shared" si="88"/>
        <v>21</v>
      </c>
      <c r="AU495" s="933">
        <f t="shared" si="88"/>
        <v>37</v>
      </c>
      <c r="AV495" s="933">
        <f t="shared" si="88"/>
        <v>45</v>
      </c>
      <c r="AW495" s="933">
        <f t="shared" si="88"/>
        <v>45</v>
      </c>
      <c r="AX495" s="933">
        <f t="shared" si="88"/>
        <v>21.5</v>
      </c>
      <c r="AY495" s="933">
        <f t="shared" si="88"/>
        <v>21.5</v>
      </c>
      <c r="AZ495" s="933">
        <f t="shared" si="88"/>
        <v>37</v>
      </c>
      <c r="BA495" s="933">
        <f t="shared" si="88"/>
        <v>45</v>
      </c>
      <c r="BB495" s="933">
        <f t="shared" si="88"/>
        <v>42</v>
      </c>
      <c r="BC495" s="933">
        <f t="shared" si="88"/>
        <v>42</v>
      </c>
      <c r="BD495" s="933">
        <f t="shared" si="88"/>
        <v>42</v>
      </c>
      <c r="BE495" s="933">
        <f t="shared" si="88"/>
        <v>28.5</v>
      </c>
      <c r="BF495" s="933">
        <f t="shared" si="88"/>
        <v>28.5</v>
      </c>
      <c r="BG495" s="933">
        <f t="shared" si="88"/>
        <v>37</v>
      </c>
      <c r="BH495" s="933">
        <f t="shared" si="88"/>
        <v>37</v>
      </c>
      <c r="BI495" s="933">
        <f t="shared" si="88"/>
        <v>50</v>
      </c>
      <c r="BJ495" s="933">
        <f t="shared" si="88"/>
        <v>42</v>
      </c>
      <c r="BK495" s="933">
        <f t="shared" si="88"/>
        <v>37</v>
      </c>
      <c r="BL495" s="933">
        <f t="shared" si="88"/>
        <v>44.5</v>
      </c>
      <c r="BM495" s="933">
        <f t="shared" si="88"/>
        <v>37.5</v>
      </c>
      <c r="BN495" s="933">
        <f t="shared" si="88"/>
        <v>42</v>
      </c>
      <c r="BO495" s="933">
        <f t="shared" si="88"/>
        <v>37</v>
      </c>
      <c r="BP495" s="933">
        <f t="shared" si="88"/>
        <v>21</v>
      </c>
      <c r="BQ495" s="933">
        <f t="shared" si="88"/>
        <v>21</v>
      </c>
      <c r="BR495" s="933">
        <f t="shared" si="88"/>
        <v>29</v>
      </c>
      <c r="BS495" s="933">
        <f t="shared" si="88"/>
        <v>36.5</v>
      </c>
      <c r="BT495" s="933">
        <f t="shared" si="88"/>
        <v>21.5</v>
      </c>
      <c r="BU495" s="933">
        <f t="shared" si="88"/>
        <v>21</v>
      </c>
      <c r="BV495" s="933">
        <f t="shared" si="88"/>
        <v>29</v>
      </c>
      <c r="BW495" s="933">
        <f t="shared" si="88"/>
        <v>42</v>
      </c>
      <c r="BX495" s="273">
        <f>SUM(AS495:BW495)</f>
        <v>1062</v>
      </c>
      <c r="BY495" s="133" t="s">
        <v>33</v>
      </c>
      <c r="BZ495" s="700"/>
      <c r="CA495" s="700"/>
      <c r="CB495" s="700"/>
    </row>
    <row r="496" spans="1:80">
      <c r="A496" s="139" t="s">
        <v>36</v>
      </c>
      <c r="B496" s="198"/>
      <c r="C496" s="141">
        <f>SUM(C494:C495)</f>
        <v>0</v>
      </c>
      <c r="D496" s="142"/>
      <c r="E496" s="142"/>
      <c r="F496" s="142"/>
      <c r="G496" s="142"/>
      <c r="H496" s="142"/>
      <c r="I496" s="142"/>
      <c r="J496" s="142"/>
      <c r="K496" s="142"/>
      <c r="L496" s="142"/>
      <c r="M496" s="142"/>
      <c r="N496" s="142"/>
      <c r="O496" s="142"/>
      <c r="P496" s="142"/>
      <c r="Q496" s="142"/>
      <c r="R496" s="142"/>
      <c r="S496" s="142"/>
      <c r="T496" s="142"/>
      <c r="U496" s="142"/>
      <c r="V496" s="142"/>
      <c r="W496" s="142"/>
      <c r="X496" s="142"/>
      <c r="Y496" s="142"/>
      <c r="Z496" s="142"/>
      <c r="AA496" s="142"/>
      <c r="AB496" s="142"/>
      <c r="AC496" s="142"/>
      <c r="AD496" s="142"/>
      <c r="AE496" s="142"/>
      <c r="AF496" s="142"/>
      <c r="AG496" s="142"/>
      <c r="AH496" s="142"/>
      <c r="AI496" s="142"/>
      <c r="AJ496" s="142"/>
      <c r="AK496" s="142"/>
      <c r="AO496" s="274" t="s">
        <v>34</v>
      </c>
      <c r="AP496" s="274"/>
      <c r="AQ496" s="276">
        <f>SUM(BY453:BY482)</f>
        <v>292</v>
      </c>
      <c r="AR496" s="466"/>
      <c r="AS496" s="464" t="str">
        <f>IF(AS495=29,"VERO","ERRORE")</f>
        <v>ERRORE</v>
      </c>
      <c r="AT496" s="464" t="str">
        <f>IF(AT495=29,"VERO","ERRORE")</f>
        <v>ERRORE</v>
      </c>
      <c r="AU496" s="464" t="str">
        <f>IF(AU495=29,"VERO","ERRORE")</f>
        <v>ERRORE</v>
      </c>
      <c r="AV496" s="464" t="str">
        <f>IF(AV495=29,"VERO","ERRORE")</f>
        <v>ERRORE</v>
      </c>
      <c r="AW496" s="464" t="str">
        <f>IF(AW495=29,"VERO","ERRORE")</f>
        <v>ERRORE</v>
      </c>
      <c r="AX496" s="464" t="str">
        <f>IF(AX495=28.5,"VERO","ERRORE")</f>
        <v>ERRORE</v>
      </c>
      <c r="AY496" s="464" t="str">
        <f>IF(AY495=28.5,"VERO","ERRORE")</f>
        <v>ERRORE</v>
      </c>
      <c r="AZ496" s="464" t="str">
        <f>IF(AZ495=29,"VERO","ERRORE")</f>
        <v>ERRORE</v>
      </c>
      <c r="BA496" s="464" t="str">
        <f>IF(BA495=29,"VERO","ERRORE")</f>
        <v>ERRORE</v>
      </c>
      <c r="BB496" s="464" t="str">
        <f>IF(BB495=29,"VERO","ERRORE")</f>
        <v>ERRORE</v>
      </c>
      <c r="BC496" s="464" t="str">
        <f>IF(BC495=29,"VERO","ERRORE")</f>
        <v>ERRORE</v>
      </c>
      <c r="BD496" s="464" t="str">
        <f>IF(BD495=29,"VERO","ERRORE")</f>
        <v>ERRORE</v>
      </c>
      <c r="BE496" s="464" t="str">
        <f>IF(BE495=28.5,"VERO","ERRORE")</f>
        <v>VERO</v>
      </c>
      <c r="BF496" s="464" t="str">
        <f>IF(BF495=28.5,"VERO","ERRORE")</f>
        <v>VERO</v>
      </c>
      <c r="BG496" s="464" t="str">
        <f>IF(BG495=29,"VERO","ERRORE")</f>
        <v>ERRORE</v>
      </c>
      <c r="BH496" s="464" t="str">
        <f>IF(BH495=29,"VERO","ERRORE")</f>
        <v>ERRORE</v>
      </c>
      <c r="BI496" s="464" t="str">
        <f>IF(BI495=29,"VERO","ERRORE")</f>
        <v>ERRORE</v>
      </c>
      <c r="BJ496" s="464" t="str">
        <f>IF(BJ495=29,"VERO","ERRORE")</f>
        <v>ERRORE</v>
      </c>
      <c r="BK496" s="464" t="str">
        <f>IF(BK495=29,"VERO","ERRORE")</f>
        <v>ERRORE</v>
      </c>
      <c r="BL496" s="464" t="str">
        <f>IF(BL495=28.5,"VERO","ERRORE")</f>
        <v>ERRORE</v>
      </c>
      <c r="BM496" s="464" t="str">
        <f>IF(BM495=28.5,"VERO","ERRORE")</f>
        <v>ERRORE</v>
      </c>
      <c r="BN496" s="464" t="str">
        <f>IF(BN495=29,"VERO","ERRORE")</f>
        <v>ERRORE</v>
      </c>
      <c r="BO496" s="464" t="str">
        <f>IF(BO495=29,"VERO","ERRORE")</f>
        <v>ERRORE</v>
      </c>
      <c r="BP496" s="464" t="str">
        <f>IF(BP495=29,"VERO","ERRORE")</f>
        <v>ERRORE</v>
      </c>
      <c r="BQ496" s="464" t="str">
        <f>IF(BQ495=29,"VERO","ERRORE")</f>
        <v>ERRORE</v>
      </c>
      <c r="BR496" s="464" t="str">
        <f>IF(BR495=29,"VERO","ERRORE")</f>
        <v>VERO</v>
      </c>
      <c r="BS496" s="464" t="str">
        <f>IF(BS495=28.5,"VERO","ERRORE")</f>
        <v>ERRORE</v>
      </c>
      <c r="BT496" s="464" t="str">
        <f>IF(BT495=28.5,"VERO","ERRORE")</f>
        <v>ERRORE</v>
      </c>
      <c r="BU496" s="464" t="str">
        <f>IF(BU495=29,"VERO","ERRORE")</f>
        <v>ERRORE</v>
      </c>
      <c r="BV496" s="464" t="str">
        <f>IF(BV495=29,"VERO","ERRORE")</f>
        <v>VERO</v>
      </c>
      <c r="BW496" s="464" t="str">
        <f>IF(BW495=29,"VERO","ERRORE")</f>
        <v>ERRORE</v>
      </c>
      <c r="BX496" s="278">
        <f>SUM(BX453:BY482)</f>
        <v>1062</v>
      </c>
      <c r="BY496" s="133" t="s">
        <v>35</v>
      </c>
      <c r="BZ496" s="700"/>
      <c r="CA496" s="700"/>
      <c r="CB496" s="700"/>
    </row>
    <row r="497" spans="1:80">
      <c r="A497" s="139"/>
      <c r="B497" s="198"/>
      <c r="C497" s="141"/>
      <c r="D497" s="142"/>
      <c r="E497" s="142"/>
      <c r="F497" s="142"/>
      <c r="G497" s="142"/>
      <c r="H497" s="142"/>
      <c r="I497" s="142"/>
      <c r="J497" s="142"/>
      <c r="K497" s="142"/>
      <c r="L497" s="142"/>
      <c r="M497" s="142"/>
      <c r="N497" s="142"/>
      <c r="O497" s="142"/>
      <c r="P497" s="142"/>
      <c r="Q497" s="142"/>
      <c r="R497" s="142"/>
      <c r="S497" s="142"/>
      <c r="T497" s="142"/>
      <c r="U497" s="142" t="s">
        <v>11</v>
      </c>
      <c r="V497" s="142"/>
      <c r="W497" s="142"/>
      <c r="X497" s="142"/>
      <c r="Y497" s="142"/>
      <c r="Z497" s="142"/>
      <c r="AA497" s="142"/>
      <c r="AB497" s="142"/>
      <c r="AC497" s="142"/>
      <c r="AD497" s="142"/>
      <c r="AE497" s="142"/>
      <c r="AF497" s="142"/>
      <c r="AG497" s="142"/>
      <c r="AH497" s="142"/>
      <c r="AI497" s="142"/>
      <c r="AJ497" s="142"/>
      <c r="AK497" s="142"/>
      <c r="AO497" s="139" t="s">
        <v>36</v>
      </c>
      <c r="AP497" s="139"/>
      <c r="AQ497" s="141">
        <f>SUM(AQ495:AQ496)</f>
        <v>1062</v>
      </c>
      <c r="AR497" s="702"/>
      <c r="AS497" s="142"/>
      <c r="AT497" s="142"/>
      <c r="AU497" s="142"/>
      <c r="AV497" s="142"/>
      <c r="AW497" s="142"/>
      <c r="AX497" s="142"/>
      <c r="AY497" s="142"/>
      <c r="AZ497" s="142"/>
      <c r="BA497" s="142"/>
      <c r="BB497" s="142"/>
      <c r="BC497" s="142"/>
      <c r="BD497" s="142"/>
      <c r="BE497" s="142"/>
      <c r="BF497" s="142"/>
      <c r="BG497" s="142"/>
      <c r="BH497" s="142"/>
      <c r="BI497" s="142"/>
      <c r="BJ497" s="142"/>
      <c r="BK497" s="142"/>
      <c r="BL497" s="142"/>
      <c r="BM497" s="142"/>
      <c r="BN497" s="142"/>
      <c r="BO497" s="142"/>
      <c r="BP497" s="142"/>
      <c r="BQ497" s="142"/>
      <c r="BR497" s="142"/>
      <c r="BS497" s="142"/>
      <c r="BT497" s="142"/>
      <c r="BU497" s="142"/>
      <c r="BV497" s="142"/>
      <c r="BW497" s="142"/>
      <c r="BX497" s="702"/>
      <c r="BY497" s="702"/>
      <c r="BZ497" s="700"/>
      <c r="CA497" s="700"/>
      <c r="CB497" s="700"/>
    </row>
    <row r="498" spans="1:80">
      <c r="A498" s="139"/>
      <c r="B498" s="198"/>
      <c r="C498" s="141"/>
      <c r="D498" s="142"/>
      <c r="E498" s="142"/>
      <c r="F498" s="142"/>
      <c r="G498" s="142"/>
      <c r="H498" s="142"/>
      <c r="I498" s="142"/>
      <c r="J498" s="142"/>
      <c r="K498" s="142" t="s">
        <v>18</v>
      </c>
      <c r="L498" s="142"/>
      <c r="M498" s="142"/>
      <c r="N498" s="142"/>
      <c r="O498" s="142"/>
      <c r="P498" s="142"/>
      <c r="Q498" s="142"/>
      <c r="R498" s="142"/>
      <c r="S498" s="142"/>
      <c r="T498" s="142" t="s">
        <v>220</v>
      </c>
      <c r="U498" s="142"/>
      <c r="V498" s="142"/>
      <c r="W498" s="142"/>
      <c r="X498" s="142"/>
      <c r="Y498" s="142"/>
      <c r="Z498" s="142"/>
      <c r="AA498" s="142"/>
      <c r="AB498" s="142"/>
      <c r="AC498" s="142"/>
      <c r="AD498" s="142"/>
      <c r="AE498" s="142"/>
      <c r="AF498" s="142"/>
      <c r="AG498" s="142"/>
      <c r="AH498" s="142"/>
      <c r="AI498" s="142"/>
      <c r="AJ498" s="142"/>
      <c r="AK498" s="142"/>
      <c r="AO498" s="700"/>
      <c r="AP498" s="700"/>
      <c r="AR498" s="700"/>
      <c r="AS498" s="102"/>
      <c r="AT498" s="102"/>
      <c r="AU498" s="102"/>
      <c r="AV498" s="102"/>
      <c r="AW498" s="102"/>
      <c r="AX498" s="102"/>
      <c r="AY498" s="102"/>
      <c r="AZ498" s="102"/>
      <c r="BA498" s="102"/>
      <c r="BB498" s="102"/>
      <c r="BC498" s="102"/>
      <c r="BD498" s="102"/>
      <c r="BE498" s="102"/>
      <c r="BF498" s="102"/>
      <c r="BG498" s="102"/>
      <c r="BH498" s="102"/>
      <c r="BI498" s="102"/>
      <c r="BJ498" s="102"/>
      <c r="BK498" s="102"/>
      <c r="BL498" s="102"/>
      <c r="BM498" s="102"/>
      <c r="BN498" s="102"/>
      <c r="BO498" s="102"/>
      <c r="BP498" s="102"/>
      <c r="BQ498" s="102"/>
      <c r="BR498" s="102"/>
      <c r="BS498" s="102"/>
      <c r="BT498" s="102"/>
      <c r="BU498" s="102"/>
      <c r="BV498" s="102"/>
      <c r="BW498" s="102"/>
      <c r="BX498" s="700"/>
      <c r="BY498" s="700"/>
      <c r="BZ498" s="700"/>
      <c r="CA498" s="700"/>
      <c r="CB498" s="700"/>
    </row>
    <row r="499" spans="1:80">
      <c r="B499" s="75" t="s">
        <v>221</v>
      </c>
      <c r="C499" s="934" t="s">
        <v>11</v>
      </c>
      <c r="D499" s="76"/>
      <c r="E499" s="77">
        <v>1</v>
      </c>
      <c r="F499" s="77" t="s">
        <v>11</v>
      </c>
      <c r="G499" s="76">
        <v>2</v>
      </c>
      <c r="H499" s="76"/>
      <c r="I499" s="76"/>
      <c r="J499" s="76" t="s">
        <v>11</v>
      </c>
      <c r="K499" s="76"/>
      <c r="L499" s="77" t="s">
        <v>11</v>
      </c>
      <c r="M499" s="76"/>
      <c r="N499" s="76">
        <v>3</v>
      </c>
      <c r="O499" s="76"/>
      <c r="P499" s="76"/>
      <c r="Q499" s="76" t="s">
        <v>11</v>
      </c>
      <c r="R499" s="76"/>
      <c r="S499" s="77" t="s">
        <v>11</v>
      </c>
      <c r="T499" s="77" t="s">
        <v>11</v>
      </c>
      <c r="U499" s="76">
        <v>4</v>
      </c>
      <c r="V499" s="76"/>
      <c r="W499" s="76"/>
      <c r="X499" s="76"/>
      <c r="Y499" s="76"/>
      <c r="Z499" s="76"/>
      <c r="AA499" s="77" t="s">
        <v>11</v>
      </c>
      <c r="AB499" s="76">
        <v>1</v>
      </c>
      <c r="AC499" s="76"/>
      <c r="AD499" s="76"/>
      <c r="AE499" s="77" t="s">
        <v>11</v>
      </c>
      <c r="AF499" s="76"/>
      <c r="AG499" s="76"/>
      <c r="AH499" s="76"/>
      <c r="AI499" s="76"/>
      <c r="AJ499" s="2377" t="s">
        <v>222</v>
      </c>
      <c r="AK499" s="2377"/>
      <c r="AM499" s="2378" t="s">
        <v>223</v>
      </c>
      <c r="AN499" s="2378"/>
      <c r="AO499" s="700"/>
      <c r="AP499" s="700"/>
      <c r="AQ499" s="700" t="s">
        <v>224</v>
      </c>
      <c r="AR499" s="700"/>
      <c r="AS499" s="102"/>
      <c r="AT499" s="102"/>
      <c r="AU499" s="102"/>
      <c r="AV499" s="102"/>
      <c r="AW499" s="102"/>
      <c r="AX499" s="102"/>
      <c r="AY499" s="102"/>
      <c r="AZ499" s="102"/>
      <c r="BA499" s="102"/>
      <c r="BB499" s="102"/>
      <c r="BC499" s="102"/>
      <c r="BD499" s="102"/>
      <c r="BE499" s="102"/>
      <c r="BF499" s="102"/>
      <c r="BG499" s="102"/>
      <c r="BH499" s="102"/>
      <c r="BI499" s="102"/>
      <c r="BJ499" s="102"/>
      <c r="BK499" s="102"/>
      <c r="BL499" s="102"/>
      <c r="BM499" s="102"/>
      <c r="BN499" s="102"/>
      <c r="BO499" s="102"/>
      <c r="BP499" s="102"/>
      <c r="BQ499" s="102"/>
      <c r="BR499" s="102"/>
      <c r="BS499" s="102"/>
      <c r="BT499" s="102"/>
      <c r="BU499" s="102"/>
      <c r="BV499" s="102"/>
      <c r="BW499" s="102"/>
      <c r="BX499" s="700"/>
      <c r="BY499" s="700"/>
      <c r="BZ499" s="700"/>
      <c r="CA499" s="700"/>
      <c r="CB499" s="700"/>
    </row>
    <row r="500" spans="1:80">
      <c r="C500" s="16"/>
      <c r="D500" s="17"/>
      <c r="E500" s="80">
        <v>1</v>
      </c>
      <c r="F500" s="80">
        <v>2</v>
      </c>
      <c r="G500" s="80">
        <v>3</v>
      </c>
      <c r="H500" s="18">
        <v>4</v>
      </c>
      <c r="I500" s="18">
        <v>5</v>
      </c>
      <c r="J500" s="18">
        <v>6</v>
      </c>
      <c r="K500" s="18">
        <v>7</v>
      </c>
      <c r="L500" s="18">
        <v>8</v>
      </c>
      <c r="M500" s="18">
        <v>9</v>
      </c>
      <c r="N500" s="18">
        <v>10</v>
      </c>
      <c r="O500" s="18">
        <v>11</v>
      </c>
      <c r="P500" s="18">
        <v>12</v>
      </c>
      <c r="Q500" s="18">
        <v>13</v>
      </c>
      <c r="R500" s="18">
        <v>14</v>
      </c>
      <c r="S500" s="18">
        <v>15</v>
      </c>
      <c r="T500" s="18">
        <v>16</v>
      </c>
      <c r="U500" s="18">
        <v>17</v>
      </c>
      <c r="V500" s="18">
        <v>18</v>
      </c>
      <c r="W500" s="18">
        <v>19</v>
      </c>
      <c r="X500" s="18">
        <v>20</v>
      </c>
      <c r="Y500" s="18">
        <v>21</v>
      </c>
      <c r="Z500" s="18">
        <v>22</v>
      </c>
      <c r="AA500" s="18">
        <v>23</v>
      </c>
      <c r="AB500" s="18">
        <v>24</v>
      </c>
      <c r="AC500" s="18">
        <v>25</v>
      </c>
      <c r="AD500" s="18">
        <v>26</v>
      </c>
      <c r="AE500" s="18">
        <v>27</v>
      </c>
      <c r="AF500" s="18">
        <v>28</v>
      </c>
      <c r="AG500" s="18">
        <v>29</v>
      </c>
      <c r="AH500" s="18">
        <v>30</v>
      </c>
      <c r="AI500" s="18"/>
      <c r="AJ500" s="82" t="s">
        <v>4</v>
      </c>
      <c r="AK500" s="28" t="s">
        <v>5</v>
      </c>
      <c r="AL500" s="271">
        <v>10</v>
      </c>
      <c r="AM500" s="82" t="s">
        <v>4</v>
      </c>
      <c r="AN500" s="28" t="s">
        <v>5</v>
      </c>
      <c r="AO500" s="700"/>
      <c r="AP500" s="700"/>
      <c r="AQ500" s="700" t="s">
        <v>225</v>
      </c>
      <c r="AR500" s="700"/>
      <c r="AS500" s="102"/>
      <c r="AT500" s="102"/>
      <c r="AU500" s="102"/>
      <c r="AV500" s="102"/>
      <c r="AW500" s="102"/>
      <c r="AX500" s="102"/>
      <c r="AY500" s="102"/>
      <c r="AZ500" s="102"/>
      <c r="BA500" s="102"/>
      <c r="BB500" s="102"/>
      <c r="BC500" s="102"/>
      <c r="BD500" s="102"/>
      <c r="BE500" s="102"/>
      <c r="BF500" s="102"/>
      <c r="BG500" s="102"/>
      <c r="BH500" s="102"/>
      <c r="BI500" s="102"/>
      <c r="BJ500" s="102"/>
      <c r="BK500" s="102"/>
      <c r="BL500" s="102"/>
      <c r="BM500" s="102"/>
      <c r="BN500" s="102"/>
      <c r="BO500" s="102"/>
      <c r="BP500" s="102"/>
      <c r="BQ500" s="102"/>
      <c r="BR500" s="102"/>
      <c r="BS500" s="102"/>
      <c r="BT500" s="102"/>
      <c r="BU500" s="102"/>
      <c r="BV500" s="102"/>
      <c r="BW500" s="102"/>
      <c r="BX500" s="700"/>
      <c r="BY500" s="700"/>
      <c r="BZ500" s="700"/>
      <c r="CA500" s="700"/>
      <c r="CB500" s="700"/>
    </row>
    <row r="501" spans="1:80" ht="22.5">
      <c r="B501" s="15" t="s">
        <v>2</v>
      </c>
      <c r="C501" s="301" t="s">
        <v>226</v>
      </c>
      <c r="D501" s="22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935"/>
      <c r="AC501" s="26"/>
      <c r="AD501" s="26"/>
      <c r="AE501" s="26"/>
      <c r="AF501" s="26"/>
      <c r="AG501" s="26"/>
      <c r="AH501" s="26"/>
      <c r="AI501" s="26"/>
      <c r="AJ501" s="32"/>
      <c r="AK501" s="33"/>
      <c r="AL501" s="271" t="s">
        <v>84</v>
      </c>
      <c r="AM501" s="32"/>
      <c r="AN501" s="33"/>
      <c r="AO501" s="700"/>
      <c r="AP501" s="700"/>
      <c r="AQ501" s="700" t="s">
        <v>227</v>
      </c>
      <c r="AR501" s="700"/>
      <c r="AS501" s="102"/>
      <c r="AT501" s="102"/>
      <c r="AU501" s="102" t="s">
        <v>228</v>
      </c>
      <c r="AV501" s="102"/>
      <c r="AW501" s="102"/>
      <c r="AX501" s="102"/>
      <c r="AY501" s="26" t="s">
        <v>89</v>
      </c>
      <c r="AZ501" s="936" t="s">
        <v>4</v>
      </c>
      <c r="BA501" s="26" t="s">
        <v>186</v>
      </c>
      <c r="BB501" s="102"/>
      <c r="BC501" s="936" t="s">
        <v>4</v>
      </c>
      <c r="BD501" s="935" t="s">
        <v>186</v>
      </c>
      <c r="BE501" s="26" t="s">
        <v>29</v>
      </c>
      <c r="BF501" s="102"/>
      <c r="BG501" s="102"/>
      <c r="BH501" s="102"/>
      <c r="BI501" s="102"/>
      <c r="BJ501" s="102"/>
      <c r="BK501" s="102"/>
      <c r="BL501" s="102"/>
      <c r="BM501" s="102"/>
      <c r="BN501" s="102"/>
      <c r="BO501" s="102"/>
      <c r="BP501" s="102"/>
      <c r="BQ501" s="102"/>
      <c r="BR501" s="102"/>
      <c r="BS501" s="102"/>
      <c r="BT501" s="102"/>
      <c r="BU501" s="102"/>
      <c r="BV501" s="102"/>
      <c r="BW501" s="102"/>
      <c r="BX501" s="700"/>
      <c r="BY501" s="700"/>
      <c r="BZ501" s="700"/>
      <c r="CA501" s="700"/>
      <c r="CB501" s="700"/>
    </row>
    <row r="502" spans="1:80">
      <c r="B502" s="83"/>
      <c r="C502" s="2379" t="s">
        <v>229</v>
      </c>
      <c r="D502" s="152" t="s">
        <v>7</v>
      </c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69"/>
      <c r="AF502" s="55"/>
      <c r="AG502" s="55"/>
      <c r="AH502" s="55"/>
      <c r="AI502" s="55"/>
      <c r="AJ502" s="32"/>
      <c r="AM502" s="32"/>
      <c r="AO502" s="700"/>
      <c r="AP502" s="700"/>
      <c r="AQ502" s="937" t="s">
        <v>230</v>
      </c>
      <c r="AR502" s="700"/>
      <c r="AS502" s="102"/>
      <c r="AT502" s="102"/>
      <c r="AU502" s="55" t="s">
        <v>231</v>
      </c>
      <c r="AV502" s="102"/>
      <c r="AW502" s="102"/>
      <c r="AX502" s="102"/>
      <c r="AY502" s="55" t="s">
        <v>231</v>
      </c>
      <c r="AZ502" s="938" t="s">
        <v>88</v>
      </c>
      <c r="BA502" s="55" t="s">
        <v>231</v>
      </c>
      <c r="BB502" s="102"/>
      <c r="BC502" s="938" t="s">
        <v>88</v>
      </c>
      <c r="BD502" s="55" t="s">
        <v>231</v>
      </c>
      <c r="BE502" s="939" t="s">
        <v>231</v>
      </c>
      <c r="BF502" s="102"/>
      <c r="BG502" s="102"/>
      <c r="BH502" s="102"/>
      <c r="BI502" s="102"/>
      <c r="BJ502" s="102"/>
      <c r="BK502" s="102"/>
      <c r="BL502" s="102"/>
      <c r="BM502" s="102"/>
      <c r="BN502" s="102"/>
      <c r="BO502" s="102"/>
      <c r="BP502" s="102"/>
      <c r="BQ502" s="102"/>
      <c r="BR502" s="102"/>
      <c r="BS502" s="102"/>
      <c r="BT502" s="102"/>
      <c r="BU502" s="102"/>
      <c r="BV502" s="102"/>
      <c r="BW502" s="102"/>
      <c r="BX502" s="700"/>
      <c r="BY502" s="700"/>
      <c r="BZ502" s="700"/>
      <c r="CA502" s="700"/>
      <c r="CB502" s="700"/>
    </row>
    <row r="503" spans="1:80">
      <c r="B503" s="83"/>
      <c r="C503" s="2379"/>
      <c r="D503" s="344"/>
      <c r="E503" s="47"/>
      <c r="F503" s="47"/>
      <c r="G503" s="47"/>
      <c r="H503" s="47"/>
      <c r="I503" s="216"/>
      <c r="J503" s="47"/>
      <c r="K503" s="47"/>
      <c r="L503" s="47"/>
      <c r="M503" s="47"/>
      <c r="N503" s="47"/>
      <c r="O503" s="47"/>
      <c r="P503" s="305"/>
      <c r="Q503" s="47"/>
      <c r="R503" s="47"/>
      <c r="S503" s="47"/>
      <c r="T503" s="47"/>
      <c r="U503" s="47"/>
      <c r="V503" s="47"/>
      <c r="W503" s="47"/>
      <c r="X503" s="47"/>
      <c r="Y503" s="305"/>
      <c r="Z503" s="47"/>
      <c r="AA503" s="47"/>
      <c r="AB503" s="47"/>
      <c r="AC503" s="47"/>
      <c r="AD503" s="305"/>
      <c r="AE503" s="338"/>
      <c r="AF503" s="305"/>
      <c r="AG503" s="47"/>
      <c r="AH503" s="47"/>
      <c r="AI503" s="47"/>
      <c r="AJ503" s="156"/>
      <c r="AM503" s="33"/>
      <c r="AO503" s="700"/>
      <c r="AP503" s="700"/>
      <c r="AQ503" s="940" t="s">
        <v>232</v>
      </c>
      <c r="AR503" s="700"/>
      <c r="AS503" s="102"/>
      <c r="AT503" s="102"/>
      <c r="AU503" s="879" t="s">
        <v>206</v>
      </c>
      <c r="AV503" s="102"/>
      <c r="AW503" s="102"/>
      <c r="AX503" s="102"/>
      <c r="AY503" s="47" t="s">
        <v>89</v>
      </c>
      <c r="AZ503" s="941"/>
      <c r="BA503" s="47"/>
      <c r="BB503" s="102"/>
      <c r="BC503" s="941" t="s">
        <v>11</v>
      </c>
      <c r="BD503" s="47"/>
      <c r="BE503" s="942"/>
      <c r="BF503" s="102"/>
      <c r="BG503" s="102"/>
      <c r="BH503" s="102"/>
      <c r="BI503" s="102"/>
      <c r="BJ503" s="102"/>
      <c r="BK503" s="102"/>
      <c r="BL503" s="102"/>
      <c r="BM503" s="102"/>
      <c r="BN503" s="102"/>
      <c r="BO503" s="102"/>
      <c r="BP503" s="102"/>
      <c r="BQ503" s="102"/>
      <c r="BR503" s="102"/>
      <c r="BS503" s="102"/>
      <c r="BT503" s="102"/>
      <c r="BU503" s="102"/>
      <c r="BV503" s="102"/>
      <c r="BW503" s="102"/>
      <c r="BX503" s="700"/>
      <c r="BY503" s="700"/>
      <c r="BZ503" s="700"/>
      <c r="CA503" s="700"/>
      <c r="CB503" s="700"/>
    </row>
    <row r="504" spans="1:80">
      <c r="B504" s="91"/>
      <c r="C504" s="2379"/>
      <c r="D504" s="158" t="s">
        <v>8</v>
      </c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305"/>
      <c r="P504" s="47"/>
      <c r="Q504" s="47"/>
      <c r="R504" s="47"/>
      <c r="S504" s="47"/>
      <c r="T504" s="47"/>
      <c r="U504" s="47"/>
      <c r="V504" s="305"/>
      <c r="W504" s="47"/>
      <c r="X504" s="47"/>
      <c r="Y504" s="47"/>
      <c r="Z504" s="47"/>
      <c r="AA504" s="47"/>
      <c r="AB504" s="47"/>
      <c r="AC504" s="47"/>
      <c r="AD504" s="47"/>
      <c r="AE504" s="943"/>
      <c r="AF504" s="305"/>
      <c r="AG504" s="47"/>
      <c r="AH504" s="47"/>
      <c r="AI504" s="47"/>
      <c r="AJ504" s="38">
        <f>((COUNTIF(E502:AF505,$D$557)*8)+(COUNTIF(E502:AF505,$D$558)*8)+(COUNTIF(E502:AF505,$D$564)*8)+(COUNTIF(E502:AF505,$D$565)*6)+(COUNTIF(E502:AF505,$D$566)*4)+(COUNTIF(E502:AF505,$D$567)*2)+(COUNTIF(E502:AF505,$D$575)*6)+(COUNTIF(E502:AF505,$D$576)*2)+SUM(E504:AF504))</f>
        <v>0</v>
      </c>
      <c r="AK504" s="162">
        <f>((COUNTIF(E502:AF505,$D$559)*8)+(COUNTIF(E502:AF505,$D$565)*2)+(COUNTIF(E502:AF505,$D$567)*2)+(COUNTIF(E502:AF505,$D$576)*3)+SUM(E505:AF505))</f>
        <v>0</v>
      </c>
      <c r="AM504" s="38">
        <f>((COUNTIF(E502:U505,$D$557)*8)+(COUNTIF(E502:U505,$D$558)*8)+SUM(E504:U504))</f>
        <v>0</v>
      </c>
      <c r="AN504" s="944">
        <f>((COUNTIF(E502:U505,$D$559)*8)+SUM(E505:U505))</f>
        <v>0</v>
      </c>
      <c r="AO504" s="700"/>
      <c r="AP504" s="700"/>
      <c r="AQ504" s="700"/>
      <c r="AR504" s="700"/>
      <c r="AS504" s="102"/>
      <c r="AT504" s="102"/>
      <c r="AU504" s="47"/>
      <c r="AV504" s="102"/>
      <c r="AW504" s="102"/>
      <c r="AX504" s="102"/>
      <c r="AY504" s="47"/>
      <c r="AZ504" s="941"/>
      <c r="BA504" s="305"/>
      <c r="BB504" s="102"/>
      <c r="BC504" s="941"/>
      <c r="BD504" s="47"/>
      <c r="BE504" s="942"/>
      <c r="BF504" s="102"/>
      <c r="BG504" s="102"/>
      <c r="BH504" s="102"/>
      <c r="BI504" s="102"/>
      <c r="BJ504" s="102"/>
      <c r="BK504" s="102"/>
      <c r="BL504" s="102"/>
      <c r="BM504" s="102"/>
      <c r="BN504" s="102"/>
      <c r="BO504" s="102"/>
      <c r="BP504" s="102"/>
      <c r="BQ504" s="102"/>
      <c r="BR504" s="102"/>
      <c r="BS504" s="102"/>
      <c r="BT504" s="102"/>
      <c r="BU504" s="102"/>
      <c r="BV504" s="102"/>
      <c r="BW504" s="102"/>
      <c r="BX504" s="700"/>
      <c r="BY504" s="700"/>
      <c r="BZ504" s="700"/>
      <c r="CA504" s="700"/>
      <c r="CB504" s="700"/>
    </row>
    <row r="505" spans="1:80">
      <c r="A505" s="39"/>
      <c r="B505" s="97"/>
      <c r="C505" s="250">
        <f>SUM(AJ502:AK505)</f>
        <v>0</v>
      </c>
      <c r="D505" s="164" t="s">
        <v>9</v>
      </c>
      <c r="E505" s="306"/>
      <c r="F505" s="53"/>
      <c r="G505" s="53"/>
      <c r="H505" s="53"/>
      <c r="I505" s="53"/>
      <c r="J505" s="53"/>
      <c r="K505" s="53"/>
      <c r="L505" s="53"/>
      <c r="M505" s="52"/>
      <c r="N505" s="52"/>
      <c r="O505" s="312"/>
      <c r="P505" s="53"/>
      <c r="Q505" s="53"/>
      <c r="R505" s="52"/>
      <c r="S505" s="52"/>
      <c r="T505" s="53"/>
      <c r="U505" s="53"/>
      <c r="V505" s="312"/>
      <c r="W505" s="52"/>
      <c r="X505" s="44"/>
      <c r="Y505" s="52"/>
      <c r="Z505" s="53"/>
      <c r="AA505" s="52"/>
      <c r="AB505" s="52"/>
      <c r="AC505" s="53"/>
      <c r="AD505" s="53"/>
      <c r="AE505" s="22"/>
      <c r="AF505" s="312"/>
      <c r="AG505" s="306"/>
      <c r="AH505" s="53"/>
      <c r="AI505" s="53"/>
      <c r="AJ505" s="45"/>
      <c r="AK505" s="33"/>
      <c r="AM505" s="45"/>
      <c r="AN505" s="33"/>
      <c r="AO505" s="945"/>
      <c r="AP505" s="945"/>
      <c r="AQ505" s="945"/>
      <c r="AR505" s="945"/>
      <c r="AS505" s="318"/>
      <c r="AT505" s="564"/>
      <c r="AU505" s="53"/>
      <c r="AV505" s="564"/>
      <c r="AW505" s="564"/>
      <c r="AX505" s="564"/>
      <c r="AY505" s="52"/>
      <c r="AZ505" s="946"/>
      <c r="BA505" s="53"/>
      <c r="BB505" s="947"/>
      <c r="BC505" s="948"/>
      <c r="BD505" s="52"/>
      <c r="BE505" s="949"/>
      <c r="BF505" s="947"/>
      <c r="BG505" s="947"/>
      <c r="BH505" s="947"/>
      <c r="BI505" s="564"/>
      <c r="BJ505" s="564"/>
      <c r="BK505" s="564"/>
      <c r="BL505" s="564"/>
      <c r="BM505" s="564"/>
      <c r="BN505" s="564"/>
      <c r="BO505" s="564"/>
      <c r="BP505" s="564"/>
      <c r="BQ505" s="564"/>
      <c r="BR505" s="564"/>
      <c r="BS505" s="564"/>
      <c r="BT505" s="564"/>
      <c r="BU505" s="564"/>
      <c r="BV505" s="564"/>
      <c r="BW505" s="564"/>
      <c r="BX505" s="945"/>
      <c r="BY505" s="945"/>
      <c r="BZ505" s="318"/>
      <c r="CA505" s="318"/>
    </row>
    <row r="506" spans="1:80" ht="12.75" customHeight="1">
      <c r="B506" s="83"/>
      <c r="C506" s="2380" t="s">
        <v>233</v>
      </c>
      <c r="D506" s="152" t="s">
        <v>7</v>
      </c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209"/>
      <c r="Q506" s="55"/>
      <c r="R506" s="55"/>
      <c r="S506" s="55"/>
      <c r="T506" s="55"/>
      <c r="U506" s="55"/>
      <c r="V506" s="55"/>
      <c r="W506" s="209"/>
      <c r="X506" s="55"/>
      <c r="Y506" s="55"/>
      <c r="Z506" s="55"/>
      <c r="AA506" s="55"/>
      <c r="AB506" s="55"/>
      <c r="AC506" s="55"/>
      <c r="AD506" s="55"/>
      <c r="AE506" s="69"/>
      <c r="AF506" s="55"/>
      <c r="AG506" s="55"/>
      <c r="AH506" s="55"/>
      <c r="AI506" s="55"/>
      <c r="AJ506" s="32"/>
      <c r="AK506" s="33"/>
      <c r="AM506" s="32"/>
      <c r="AN506" s="33"/>
      <c r="AO506" s="950" t="s">
        <v>234</v>
      </c>
      <c r="AP506" s="945"/>
      <c r="AQ506" s="945"/>
      <c r="AR506" s="945"/>
      <c r="AS506" s="318"/>
      <c r="AT506" s="564"/>
      <c r="AU506" s="55" t="s">
        <v>88</v>
      </c>
      <c r="AV506" s="564"/>
      <c r="AW506" s="564"/>
      <c r="AX506" s="564"/>
      <c r="AY506" s="55" t="s">
        <v>88</v>
      </c>
      <c r="AZ506" s="938" t="s">
        <v>89</v>
      </c>
      <c r="BA506" s="55" t="s">
        <v>88</v>
      </c>
      <c r="BB506" s="947"/>
      <c r="BC506" s="938" t="s">
        <v>89</v>
      </c>
      <c r="BD506" s="55" t="s">
        <v>88</v>
      </c>
      <c r="BE506" s="939" t="s">
        <v>89</v>
      </c>
      <c r="BF506" s="947"/>
      <c r="BG506" s="947"/>
      <c r="BH506" s="947"/>
      <c r="BI506" s="564"/>
      <c r="BJ506" s="564"/>
      <c r="BK506" s="564"/>
      <c r="BL506" s="564"/>
      <c r="BM506" s="564"/>
      <c r="BN506" s="564"/>
      <c r="BO506" s="564"/>
      <c r="BP506" s="564"/>
      <c r="BQ506" s="564"/>
      <c r="BR506" s="564"/>
      <c r="BS506" s="564"/>
      <c r="BT506" s="564"/>
      <c r="BU506" s="564"/>
      <c r="BV506" s="564"/>
      <c r="BW506" s="564"/>
      <c r="BX506" s="945"/>
      <c r="BY506" s="945"/>
      <c r="BZ506" s="318"/>
      <c r="CA506" s="318"/>
    </row>
    <row r="507" spans="1:80">
      <c r="B507" s="83"/>
      <c r="C507" s="2380"/>
      <c r="D507" s="344"/>
      <c r="E507" s="31"/>
      <c r="F507" s="951"/>
      <c r="G507" s="311"/>
      <c r="H507" s="31"/>
      <c r="I507" s="31"/>
      <c r="J507" s="311"/>
      <c r="K507" s="31"/>
      <c r="L507" s="952"/>
      <c r="M507" s="311"/>
      <c r="N507" s="241"/>
      <c r="O507" s="311"/>
      <c r="P507" s="311"/>
      <c r="Q507" s="311"/>
      <c r="R507" s="952"/>
      <c r="S507" s="952"/>
      <c r="T507" s="951"/>
      <c r="U507" s="241"/>
      <c r="V507" s="311"/>
      <c r="W507" s="311"/>
      <c r="X507" s="311"/>
      <c r="Y507" s="31"/>
      <c r="Z507" s="31"/>
      <c r="AA507" s="951"/>
      <c r="AB507" s="31"/>
      <c r="AC507" s="31"/>
      <c r="AD507" s="311"/>
      <c r="AE507" s="338"/>
      <c r="AF507" s="31"/>
      <c r="AG507" s="31"/>
      <c r="AH507" s="951"/>
      <c r="AI507" s="31"/>
      <c r="AJ507" s="156"/>
      <c r="AK507" s="33"/>
      <c r="AM507" s="33"/>
      <c r="AN507" s="33"/>
      <c r="AO507" s="945"/>
      <c r="AP507" s="945"/>
      <c r="AQ507" s="945"/>
      <c r="AR507" s="945"/>
      <c r="AS507" s="318"/>
      <c r="AT507" s="564"/>
      <c r="AU507" s="879" t="s">
        <v>206</v>
      </c>
      <c r="AV507" s="564"/>
      <c r="AW507" s="564"/>
      <c r="AX507" s="564"/>
      <c r="AY507" s="952"/>
      <c r="AZ507" s="953" t="s">
        <v>234</v>
      </c>
      <c r="BA507" s="31"/>
      <c r="BB507" s="947"/>
      <c r="BC507" s="953" t="s">
        <v>234</v>
      </c>
      <c r="BD507" s="31"/>
      <c r="BE507" s="954"/>
      <c r="BF507" s="947"/>
      <c r="BG507" s="947"/>
      <c r="BH507" s="947"/>
      <c r="BI507" s="564"/>
      <c r="BJ507" s="564"/>
      <c r="BK507" s="564"/>
      <c r="BL507" s="564"/>
      <c r="BM507" s="564"/>
      <c r="BN507" s="564"/>
      <c r="BO507" s="564"/>
      <c r="BP507" s="564"/>
      <c r="BQ507" s="564"/>
      <c r="BR507" s="564"/>
      <c r="BS507" s="564"/>
      <c r="BT507" s="564"/>
      <c r="BU507" s="564"/>
      <c r="BV507" s="564"/>
      <c r="BW507" s="564"/>
      <c r="BX507" s="945"/>
      <c r="BY507" s="945"/>
      <c r="BZ507" s="318"/>
      <c r="CA507" s="318"/>
    </row>
    <row r="508" spans="1:80" ht="15.75">
      <c r="B508" s="91"/>
      <c r="C508" s="2380"/>
      <c r="D508" s="158" t="s">
        <v>8</v>
      </c>
      <c r="E508" s="47"/>
      <c r="F508" s="47"/>
      <c r="G508" s="47"/>
      <c r="H508" s="47"/>
      <c r="I508" s="47"/>
      <c r="J508" s="47"/>
      <c r="K508" s="47"/>
      <c r="L508" s="47"/>
      <c r="M508" s="305"/>
      <c r="N508" s="310"/>
      <c r="O508" s="47"/>
      <c r="P508" s="47"/>
      <c r="Q508" s="47"/>
      <c r="R508" s="47"/>
      <c r="S508" s="47"/>
      <c r="T508" s="47"/>
      <c r="U508" s="47"/>
      <c r="V508" s="306"/>
      <c r="W508" s="305"/>
      <c r="X508" s="305"/>
      <c r="Y508" s="47"/>
      <c r="Z508" s="47"/>
      <c r="AA508" s="47"/>
      <c r="AB508" s="47"/>
      <c r="AC508" s="955"/>
      <c r="AD508" s="47"/>
      <c r="AE508" s="943"/>
      <c r="AF508" s="47"/>
      <c r="AG508" s="47"/>
      <c r="AH508" s="47"/>
      <c r="AI508" s="47"/>
      <c r="AJ508" s="38">
        <f>((COUNTIF(E506:AF509,$D$557)*8)+(COUNTIF(E506:AF509,$D$558)*8)+(COUNTIF(E506:AF509,$D$564)*8)+(COUNTIF(E506:AF509,$D$565)*6)+(COUNTIF(E506:AF509,$D$566)*4)+(COUNTIF(E506:AF509,$D$567)*2)+(COUNTIF(E506:AF509,$D$575)*6)+(COUNTIF(E506:AF509,$D$576)*2)+SUM(E508:AF508))</f>
        <v>0</v>
      </c>
      <c r="AK508" s="162">
        <f>((COUNTIF(E506:AF509,$D$559)*8)+(COUNTIF(E506:AF509,$D$565)*2)+(COUNTIF(E506:AF509,$D$567)*2)+(COUNTIF(E506:AF509,$D$576)*3)+SUM(E509:AF509))</f>
        <v>0</v>
      </c>
      <c r="AM508" s="38">
        <f>((COUNTIF(E506:U509,$D$557)*8)+(COUNTIF(E506:U509,$D$558)*8)+SUM(E508:U508))</f>
        <v>0</v>
      </c>
      <c r="AN508" s="944">
        <f>((COUNTIF(E506:U509,$D$559)*8)+SUM(E509:U509))</f>
        <v>0</v>
      </c>
      <c r="AO508" s="945"/>
      <c r="AP508" s="945"/>
      <c r="AQ508" s="945"/>
      <c r="AR508" s="945"/>
      <c r="AS508" s="318"/>
      <c r="AT508" s="564"/>
      <c r="AU508" s="47"/>
      <c r="AV508" s="564"/>
      <c r="AW508" s="564"/>
      <c r="AX508" s="564"/>
      <c r="AY508" s="47"/>
      <c r="AZ508" s="941"/>
      <c r="BA508" s="305"/>
      <c r="BB508" s="564"/>
      <c r="BC508" s="941"/>
      <c r="BD508" s="47"/>
      <c r="BE508" s="956"/>
      <c r="BF508" s="564"/>
      <c r="BG508" s="564"/>
      <c r="BH508" s="564"/>
      <c r="BI508" s="564"/>
      <c r="BJ508" s="564"/>
      <c r="BK508" s="564"/>
      <c r="BL508" s="564"/>
      <c r="BM508" s="564"/>
      <c r="BN508" s="564"/>
      <c r="BO508" s="564"/>
      <c r="BP508" s="564"/>
      <c r="BQ508" s="564"/>
      <c r="BR508" s="564"/>
      <c r="BS508" s="564"/>
      <c r="BT508" s="564"/>
      <c r="BU508" s="564"/>
      <c r="BV508" s="564"/>
      <c r="BW508" s="564"/>
      <c r="BX508" s="945"/>
      <c r="BY508" s="945"/>
      <c r="BZ508" s="318"/>
      <c r="CA508" s="318"/>
    </row>
    <row r="509" spans="1:80" ht="15.75">
      <c r="A509" s="39"/>
      <c r="B509" s="97"/>
      <c r="C509" s="957">
        <f>SUM(AJ506:AK509)</f>
        <v>0</v>
      </c>
      <c r="D509" s="958" t="s">
        <v>9</v>
      </c>
      <c r="E509" s="959"/>
      <c r="F509" s="960"/>
      <c r="G509" s="960"/>
      <c r="H509" s="959"/>
      <c r="I509" s="959"/>
      <c r="J509" s="959"/>
      <c r="K509" s="960"/>
      <c r="L509" s="961"/>
      <c r="M509" s="962"/>
      <c r="N509" s="959"/>
      <c r="O509" s="959"/>
      <c r="P509" s="959"/>
      <c r="Q509" s="959"/>
      <c r="R509" s="959"/>
      <c r="S509" s="959"/>
      <c r="T509" s="960"/>
      <c r="U509" s="960"/>
      <c r="V509" s="960"/>
      <c r="W509" s="960"/>
      <c r="X509" s="960"/>
      <c r="Y509" s="959"/>
      <c r="Z509" s="959"/>
      <c r="AA509" s="959"/>
      <c r="AB509" s="962"/>
      <c r="AC509" s="959"/>
      <c r="AD509" s="963"/>
      <c r="AE509" s="964"/>
      <c r="AF509" s="959"/>
      <c r="AG509" s="959"/>
      <c r="AH509" s="960"/>
      <c r="AI509" s="960"/>
      <c r="AJ509" s="965"/>
      <c r="AK509" s="33"/>
      <c r="AM509" s="45"/>
      <c r="AN509" s="33"/>
      <c r="AO509" s="945"/>
      <c r="AP509" s="945"/>
      <c r="AQ509" s="945"/>
      <c r="AR509" s="945"/>
      <c r="AS509" s="318"/>
      <c r="AT509" s="564"/>
      <c r="AU509" s="960"/>
      <c r="AV509" s="564"/>
      <c r="AW509" s="564"/>
      <c r="AX509" s="564"/>
      <c r="AY509" s="959"/>
      <c r="AZ509" s="966"/>
      <c r="BA509" s="960"/>
      <c r="BB509" s="564"/>
      <c r="BC509" s="967"/>
      <c r="BD509" s="962"/>
      <c r="BE509" s="968"/>
      <c r="BF509" s="564"/>
      <c r="BG509" s="564"/>
      <c r="BH509" s="564"/>
      <c r="BI509" s="564"/>
      <c r="BJ509" s="564"/>
      <c r="BK509" s="564"/>
      <c r="BL509" s="564"/>
      <c r="BM509" s="564"/>
      <c r="BN509" s="564"/>
      <c r="BO509" s="564"/>
      <c r="BP509" s="564"/>
      <c r="BQ509" s="564"/>
      <c r="BR509" s="564"/>
      <c r="BS509" s="564"/>
      <c r="BT509" s="564"/>
      <c r="BU509" s="564"/>
      <c r="BV509" s="564"/>
      <c r="BW509" s="564"/>
      <c r="BX509" s="945"/>
      <c r="BY509" s="945"/>
      <c r="BZ509" s="318"/>
      <c r="CA509" s="318"/>
    </row>
    <row r="510" spans="1:80" ht="12.75" customHeight="1">
      <c r="B510" s="83"/>
      <c r="C510" s="2381" t="s">
        <v>235</v>
      </c>
      <c r="D510" s="344" t="s">
        <v>7</v>
      </c>
      <c r="E510" s="103"/>
      <c r="F510" s="103"/>
      <c r="G510" s="31"/>
      <c r="H510" s="31"/>
      <c r="I510" s="31"/>
      <c r="J510" s="31"/>
      <c r="K510" s="103"/>
      <c r="L510" s="103"/>
      <c r="M510" s="31"/>
      <c r="N510" s="969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103"/>
      <c r="Z510" s="31"/>
      <c r="AA510" s="31"/>
      <c r="AB510" s="31"/>
      <c r="AC510" s="31"/>
      <c r="AD510" s="31"/>
      <c r="AE510" s="969"/>
      <c r="AF510" s="103"/>
      <c r="AG510" s="103"/>
      <c r="AH510" s="103"/>
      <c r="AI510" s="31"/>
      <c r="AJ510" s="156"/>
      <c r="AK510" s="33"/>
      <c r="AM510" s="32"/>
      <c r="AN510" s="33"/>
      <c r="AO510" s="318"/>
      <c r="AP510" s="318"/>
      <c r="AQ510" s="318"/>
      <c r="AR510" s="318"/>
      <c r="AS510" s="318"/>
      <c r="AT510" s="318"/>
      <c r="AU510" s="31" t="s">
        <v>5</v>
      </c>
      <c r="AV510" s="318"/>
      <c r="AW510" s="318"/>
      <c r="AX510" s="318"/>
      <c r="AY510" s="31" t="s">
        <v>31</v>
      </c>
      <c r="AZ510" s="970" t="s">
        <v>31</v>
      </c>
      <c r="BA510" s="31" t="s">
        <v>5</v>
      </c>
      <c r="BB510" s="318"/>
      <c r="BC510" s="970" t="s">
        <v>88</v>
      </c>
      <c r="BD510" s="31" t="s">
        <v>88</v>
      </c>
      <c r="BE510" s="954" t="s">
        <v>29</v>
      </c>
      <c r="BF510" s="318"/>
      <c r="BG510" s="318"/>
      <c r="BH510" s="318"/>
      <c r="BI510" s="318"/>
      <c r="BJ510" s="318"/>
      <c r="BK510" s="318"/>
      <c r="BL510" s="318"/>
      <c r="BM510" s="318"/>
      <c r="BN510" s="318"/>
      <c r="BO510" s="318"/>
      <c r="BP510" s="318"/>
      <c r="BQ510" s="318"/>
      <c r="BR510" s="318"/>
      <c r="BS510" s="318"/>
      <c r="BT510" s="318"/>
      <c r="BU510" s="318"/>
      <c r="BV510" s="318"/>
      <c r="BW510" s="318"/>
      <c r="BX510" s="318"/>
      <c r="BY510" s="318"/>
      <c r="BZ510" s="318"/>
      <c r="CA510" s="318"/>
    </row>
    <row r="511" spans="1:80">
      <c r="B511" s="83"/>
      <c r="C511" s="2381"/>
      <c r="D511" s="344"/>
      <c r="E511" s="103"/>
      <c r="F511" s="311"/>
      <c r="G511" s="31"/>
      <c r="H511" s="31"/>
      <c r="I511" s="311"/>
      <c r="J511" s="31"/>
      <c r="K511" s="103"/>
      <c r="L511" s="311"/>
      <c r="M511" s="31"/>
      <c r="N511" s="969"/>
      <c r="O511" s="31"/>
      <c r="P511" s="311"/>
      <c r="Q511" s="31"/>
      <c r="R511" s="31"/>
      <c r="S511" s="31"/>
      <c r="T511" s="31"/>
      <c r="U511" s="31"/>
      <c r="V511" s="31"/>
      <c r="W511" s="103"/>
      <c r="X511" s="31"/>
      <c r="Y511" s="103"/>
      <c r="Z511" s="31"/>
      <c r="AA511" s="31"/>
      <c r="AB511" s="311"/>
      <c r="AC511" s="31"/>
      <c r="AD511" s="31"/>
      <c r="AE511" s="969"/>
      <c r="AF511" s="311"/>
      <c r="AG511" s="103"/>
      <c r="AH511" s="311"/>
      <c r="AI511" s="31"/>
      <c r="AJ511" s="156"/>
      <c r="AK511" s="33"/>
      <c r="AM511" s="33"/>
      <c r="AN511" s="33"/>
      <c r="AU511" s="879" t="s">
        <v>206</v>
      </c>
      <c r="AY511" s="31"/>
      <c r="AZ511" s="970"/>
      <c r="BA511" s="31"/>
      <c r="BC511" s="970"/>
      <c r="BD511" s="311"/>
      <c r="BE511" s="954"/>
    </row>
    <row r="512" spans="1:80">
      <c r="B512" s="91"/>
      <c r="C512" s="2381"/>
      <c r="D512" s="158" t="s">
        <v>8</v>
      </c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971"/>
      <c r="AC512" s="36"/>
      <c r="AD512" s="36"/>
      <c r="AE512" s="161"/>
      <c r="AF512" s="36"/>
      <c r="AG512" s="36"/>
      <c r="AH512" s="36"/>
      <c r="AI512" s="36"/>
      <c r="AJ512" s="38">
        <f>((COUNTIF(E510:AF513,$D$557)*8)+(COUNTIF(E510:AF513,$D$558)*8)+(COUNTIF(E510:AF513,$D$564)*8)+(COUNTIF(E510:AF513,$D$565)*6)+(COUNTIF(E510:AF513,$D$566)*4)+(COUNTIF(E510:AF513,$D$567)*2)+(COUNTIF(E510:AF513,$D$575)*6)+(COUNTIF(E510:AF513,$D$576)*2)+SUM(E512:AF512))</f>
        <v>0</v>
      </c>
      <c r="AK512" s="162">
        <f>((COUNTIF(E510:AF513,$D$559)*8)+(COUNTIF(E510:AF513,$D$565)*2)+(COUNTIF(E510:AF513,$D$567)*2)+(COUNTIF(E510:AF513,$D$576)*3)+SUM(E513:AF513))</f>
        <v>0</v>
      </c>
      <c r="AM512" s="38">
        <f>((COUNTIF(E510:U513,$D$557)*8)+(COUNTIF(E510:U513,$D$558)*8)+SUM(E512:U512))</f>
        <v>0</v>
      </c>
      <c r="AN512" s="38">
        <f>((COUNTIF(E510:U513,$D$559)*8)+SUM(E513:U513))</f>
        <v>0</v>
      </c>
      <c r="AU512" s="36"/>
      <c r="AY512" s="36"/>
      <c r="AZ512" s="972"/>
      <c r="BA512" s="36"/>
      <c r="BC512" s="972"/>
      <c r="BD512" s="971"/>
      <c r="BE512" s="973"/>
    </row>
    <row r="513" spans="1:57">
      <c r="A513" s="39"/>
      <c r="B513" s="97"/>
      <c r="C513" s="250">
        <f>SUM(AJ510:AK513)</f>
        <v>0</v>
      </c>
      <c r="D513" s="164" t="s">
        <v>9</v>
      </c>
      <c r="E513" s="370"/>
      <c r="F513" s="312"/>
      <c r="G513" s="44"/>
      <c r="H513" s="370"/>
      <c r="I513" s="370"/>
      <c r="J513" s="370"/>
      <c r="K513" s="44"/>
      <c r="L513" s="44"/>
      <c r="M513" s="370"/>
      <c r="N513" s="370"/>
      <c r="O513" s="370"/>
      <c r="P513" s="370"/>
      <c r="Q513" s="370"/>
      <c r="R513" s="370"/>
      <c r="S513" s="312"/>
      <c r="T513" s="312"/>
      <c r="U513" s="44"/>
      <c r="V513" s="44"/>
      <c r="W513" s="44"/>
      <c r="X513" s="44"/>
      <c r="Y513" s="370"/>
      <c r="Z513" s="370"/>
      <c r="AA513" s="370"/>
      <c r="AB513" s="370"/>
      <c r="AC513" s="370"/>
      <c r="AD513" s="370"/>
      <c r="AE513" s="974"/>
      <c r="AF513" s="370"/>
      <c r="AG513" s="370"/>
      <c r="AH513" s="312"/>
      <c r="AI513" s="44"/>
      <c r="AJ513" s="45"/>
      <c r="AK513" s="33"/>
      <c r="AM513" s="45"/>
      <c r="AN513" s="33"/>
      <c r="AU513" s="44"/>
      <c r="AY513" s="312"/>
      <c r="AZ513" s="975">
        <v>2</v>
      </c>
      <c r="BA513" s="44"/>
      <c r="BC513" s="976"/>
      <c r="BD513" s="370"/>
      <c r="BE513" s="977"/>
    </row>
    <row r="514" spans="1:57">
      <c r="B514" s="83"/>
      <c r="C514" s="2379" t="s">
        <v>236</v>
      </c>
      <c r="D514" s="152" t="s">
        <v>7</v>
      </c>
      <c r="E514" s="55"/>
      <c r="F514" s="55"/>
      <c r="G514" s="55"/>
      <c r="H514" s="55"/>
      <c r="I514" s="55"/>
      <c r="J514" s="978"/>
      <c r="K514" s="55"/>
      <c r="L514" s="55"/>
      <c r="M514" s="55"/>
      <c r="N514" s="321"/>
      <c r="O514" s="55"/>
      <c r="P514" s="55"/>
      <c r="Q514" s="55"/>
      <c r="R514" s="209"/>
      <c r="S514" s="209"/>
      <c r="T514" s="55"/>
      <c r="U514" s="209"/>
      <c r="V514" s="55"/>
      <c r="W514" s="209"/>
      <c r="X514" s="55"/>
      <c r="Y514" s="55"/>
      <c r="Z514" s="55"/>
      <c r="AA514" s="55"/>
      <c r="AB514" s="55"/>
      <c r="AC514" s="55"/>
      <c r="AD514" s="55"/>
      <c r="AE514" s="69"/>
      <c r="AF514" s="209"/>
      <c r="AG514" s="55"/>
      <c r="AH514" s="55"/>
      <c r="AI514" s="55"/>
      <c r="AJ514" s="32"/>
      <c r="AK514" s="33"/>
      <c r="AL514" s="729" t="s">
        <v>189</v>
      </c>
      <c r="AM514" s="32"/>
      <c r="AN514" s="33"/>
      <c r="AO514" s="90" t="s">
        <v>138</v>
      </c>
      <c r="AY514" s="55" t="s">
        <v>5</v>
      </c>
      <c r="AZ514" s="938" t="s">
        <v>88</v>
      </c>
      <c r="BA514" s="209" t="s">
        <v>82</v>
      </c>
      <c r="BC514" s="938" t="s">
        <v>29</v>
      </c>
      <c r="BD514" s="55" t="s">
        <v>31</v>
      </c>
      <c r="BE514" s="939" t="s">
        <v>88</v>
      </c>
    </row>
    <row r="515" spans="1:57">
      <c r="B515" s="83"/>
      <c r="C515" s="2379"/>
      <c r="D515" s="344"/>
      <c r="E515" s="31"/>
      <c r="F515" s="31"/>
      <c r="G515" s="311"/>
      <c r="H515" s="31"/>
      <c r="I515" s="311"/>
      <c r="J515" s="311"/>
      <c r="K515" s="31"/>
      <c r="L515" s="31"/>
      <c r="M515" s="305"/>
      <c r="N515" s="104"/>
      <c r="O515" s="31"/>
      <c r="P515" s="311"/>
      <c r="Q515" s="31"/>
      <c r="R515" s="103"/>
      <c r="S515" s="31"/>
      <c r="T515" s="31"/>
      <c r="U515" s="979"/>
      <c r="V515" s="31"/>
      <c r="W515" s="103"/>
      <c r="X515" s="31"/>
      <c r="Y515" s="31"/>
      <c r="Z515" s="31"/>
      <c r="AA515" s="31"/>
      <c r="AB515" s="31"/>
      <c r="AC515" s="31"/>
      <c r="AD515" s="311"/>
      <c r="AE515" s="969"/>
      <c r="AF515" s="311"/>
      <c r="AG515" s="31"/>
      <c r="AH515" s="31"/>
      <c r="AI515" s="311"/>
      <c r="AJ515" s="156"/>
      <c r="AK515" s="33"/>
      <c r="AM515" s="33"/>
      <c r="AN515" s="33"/>
      <c r="AY515" s="31"/>
      <c r="AZ515" s="970"/>
      <c r="BA515" s="103"/>
      <c r="BC515" s="970"/>
      <c r="BD515" s="31"/>
      <c r="BE515" s="954"/>
    </row>
    <row r="516" spans="1:57">
      <c r="B516" s="91"/>
      <c r="C516" s="2379"/>
      <c r="D516" s="158" t="s">
        <v>8</v>
      </c>
      <c r="E516" s="36"/>
      <c r="F516" s="36"/>
      <c r="G516" s="36"/>
      <c r="H516" s="36"/>
      <c r="I516" s="306"/>
      <c r="J516" s="306"/>
      <c r="K516" s="36"/>
      <c r="L516" s="36"/>
      <c r="M516" s="306"/>
      <c r="N516" s="36"/>
      <c r="O516" s="36"/>
      <c r="P516" s="36"/>
      <c r="Q516" s="36"/>
      <c r="R516" s="36"/>
      <c r="S516" s="952"/>
      <c r="T516" s="31"/>
      <c r="U516" s="952"/>
      <c r="V516" s="36"/>
      <c r="W516" s="36"/>
      <c r="X516" s="36"/>
      <c r="Y516" s="36"/>
      <c r="Z516" s="36"/>
      <c r="AA516" s="36"/>
      <c r="AB516" s="36"/>
      <c r="AC516" s="36"/>
      <c r="AD516" s="36"/>
      <c r="AE516" s="349"/>
      <c r="AF516" s="36"/>
      <c r="AG516" s="36"/>
      <c r="AH516" s="36"/>
      <c r="AI516" s="36"/>
      <c r="AJ516" s="38">
        <f>((COUNTIF(E514:AF517,$D$557)*8)+(COUNTIF(E514:AF517,$D$558)*8)+(COUNTIF(E514:AF517,$D$564)*8)+(COUNTIF(E514:AF517,$D$565)*6)+(COUNTIF(E514:AF517,$D$566)*4)+(COUNTIF(E514:AF517,$D$567)*2)+(COUNTIF(E514:AF517,$D$575)*6)+(COUNTIF(E514:AF517,$D$576)*2)+SUM(E516:AF516))</f>
        <v>0</v>
      </c>
      <c r="AK516" s="162">
        <f>((COUNTIF(E514:AF517,$D$559)*8)+(COUNTIF(E514:AF517,$D$565)*2)+(COUNTIF(E514:AF517,$D$567)*2)+(COUNTIF(E514:AF517,$D$576)*3)+SUM(E517:AF517))</f>
        <v>0</v>
      </c>
      <c r="AL516" s="142"/>
      <c r="AM516" s="38">
        <f>((COUNTIF(E514:U517,$D$557)*8)+(COUNTIF(E514:U517,$D$558)*8)+SUM(E516:U516))</f>
        <v>0</v>
      </c>
      <c r="AN516" s="38">
        <f>((COUNTIF(E514:U517,$D$559)*8)+SUM(E517:U517))</f>
        <v>0</v>
      </c>
      <c r="AY516" s="36"/>
      <c r="AZ516" s="972"/>
      <c r="BA516" s="36"/>
      <c r="BC516" s="972"/>
      <c r="BD516" s="36"/>
      <c r="BE516" s="973"/>
    </row>
    <row r="517" spans="1:57">
      <c r="A517" s="39"/>
      <c r="B517" s="97"/>
      <c r="C517" s="250">
        <f>SUM(AJ514:AK517)</f>
        <v>0</v>
      </c>
      <c r="D517" s="164" t="s">
        <v>9</v>
      </c>
      <c r="E517" s="44"/>
      <c r="F517" s="44"/>
      <c r="G517" s="44"/>
      <c r="H517" s="44"/>
      <c r="I517" s="312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306"/>
      <c r="AF517" s="980"/>
      <c r="AG517" s="44"/>
      <c r="AH517" s="44"/>
      <c r="AI517" s="44"/>
      <c r="AJ517" s="45"/>
      <c r="AK517" s="33"/>
      <c r="AM517" s="45"/>
      <c r="AN517" s="33"/>
      <c r="AY517" s="44"/>
      <c r="AZ517" s="981"/>
      <c r="BA517" s="44"/>
      <c r="BC517" s="981"/>
      <c r="BD517" s="44"/>
      <c r="BE517" s="982"/>
    </row>
    <row r="518" spans="1:57">
      <c r="B518" s="83"/>
      <c r="C518" s="2379" t="s">
        <v>237</v>
      </c>
      <c r="D518" s="152" t="s">
        <v>7</v>
      </c>
      <c r="E518" s="55"/>
      <c r="F518" s="209"/>
      <c r="G518" s="55"/>
      <c r="H518" s="983"/>
      <c r="I518" s="983"/>
      <c r="J518" s="55"/>
      <c r="K518" s="209"/>
      <c r="L518" s="209"/>
      <c r="M518" s="55"/>
      <c r="N518" s="69"/>
      <c r="O518" s="209"/>
      <c r="P518" s="55"/>
      <c r="Q518" s="983"/>
      <c r="R518" s="55"/>
      <c r="S518" s="337"/>
      <c r="T518" s="209"/>
      <c r="U518" s="983"/>
      <c r="V518" s="55"/>
      <c r="W518" s="983"/>
      <c r="X518" s="55"/>
      <c r="Y518" s="978"/>
      <c r="Z518" s="209"/>
      <c r="AA518" s="55"/>
      <c r="AB518" s="209"/>
      <c r="AC518" s="978"/>
      <c r="AD518" s="55"/>
      <c r="AE518" s="984"/>
      <c r="AF518" s="55"/>
      <c r="AG518" s="55"/>
      <c r="AH518" s="209"/>
      <c r="AI518" s="55"/>
      <c r="AJ518" s="32"/>
      <c r="AK518" s="33"/>
      <c r="AL518" s="729" t="s">
        <v>189</v>
      </c>
      <c r="AM518" s="32"/>
      <c r="AN518" s="33"/>
      <c r="AO518" s="90" t="s">
        <v>88</v>
      </c>
      <c r="AY518" s="337" t="s">
        <v>88</v>
      </c>
      <c r="AZ518" s="985" t="s">
        <v>238</v>
      </c>
      <c r="BA518" s="983" t="s">
        <v>234</v>
      </c>
      <c r="BC518" s="938" t="s">
        <v>88</v>
      </c>
      <c r="BD518" s="209" t="s">
        <v>138</v>
      </c>
      <c r="BE518" s="986" t="s">
        <v>234</v>
      </c>
    </row>
    <row r="519" spans="1:57">
      <c r="B519" s="83"/>
      <c r="C519" s="2379"/>
      <c r="D519" s="344"/>
      <c r="E519" s="305"/>
      <c r="F519" s="47"/>
      <c r="G519" s="305"/>
      <c r="H519" s="47"/>
      <c r="I519" s="305"/>
      <c r="J519" s="104"/>
      <c r="K519" s="987"/>
      <c r="L519" s="310"/>
      <c r="M519" s="305"/>
      <c r="N519" s="104"/>
      <c r="O519" s="47"/>
      <c r="P519" s="36"/>
      <c r="Q519" s="36"/>
      <c r="R519" s="36"/>
      <c r="S519" s="305"/>
      <c r="T519" s="36"/>
      <c r="U519" s="47"/>
      <c r="V519" s="305"/>
      <c r="W519" s="47"/>
      <c r="X519" s="36"/>
      <c r="Y519" s="104"/>
      <c r="Z519" s="306"/>
      <c r="AA519" s="36"/>
      <c r="AB519" s="36"/>
      <c r="AC519" s="47"/>
      <c r="AD519" s="305"/>
      <c r="AE519" s="161"/>
      <c r="AF519" s="36"/>
      <c r="AG519" s="305"/>
      <c r="AH519" s="47"/>
      <c r="AI519" s="305"/>
      <c r="AJ519" s="156"/>
      <c r="AK519" s="33"/>
      <c r="AM519" s="33"/>
      <c r="AN519" s="33"/>
      <c r="AY519" s="216"/>
      <c r="AZ519" s="972"/>
      <c r="BA519" s="47" t="s">
        <v>31</v>
      </c>
      <c r="BC519" s="972"/>
      <c r="BD519" s="36"/>
      <c r="BE519" s="942" t="s">
        <v>31</v>
      </c>
    </row>
    <row r="520" spans="1:57" ht="15.75">
      <c r="B520" s="91"/>
      <c r="C520" s="2379"/>
      <c r="D520" s="158" t="s">
        <v>8</v>
      </c>
      <c r="E520" s="216"/>
      <c r="F520" s="47"/>
      <c r="G520" s="36"/>
      <c r="H520" s="47"/>
      <c r="I520" s="36"/>
      <c r="J520" s="36"/>
      <c r="K520" s="306"/>
      <c r="L520" s="36"/>
      <c r="M520" s="36"/>
      <c r="N520" s="36"/>
      <c r="O520" s="47"/>
      <c r="P520" s="36"/>
      <c r="Q520" s="306"/>
      <c r="R520" s="36"/>
      <c r="S520" s="216"/>
      <c r="T520" s="305"/>
      <c r="U520" s="47"/>
      <c r="V520" s="305"/>
      <c r="W520" s="47"/>
      <c r="X520" s="305"/>
      <c r="Y520" s="36"/>
      <c r="Z520" s="216"/>
      <c r="AA520" s="216"/>
      <c r="AB520" s="216"/>
      <c r="AC520" s="663"/>
      <c r="AD520" s="216"/>
      <c r="AE520" s="216"/>
      <c r="AF520" s="216"/>
      <c r="AG520" s="216"/>
      <c r="AH520" s="47"/>
      <c r="AI520" s="36"/>
      <c r="AJ520" s="38">
        <f>((COUNTIF(E518:AF521,$D$557)*8)+(COUNTIF(E518:AF521,$D$558)*8)+(COUNTIF(E518:AF521,$D$564)*8)+(COUNTIF(E518:AF521,$D$565)*6)+(COUNTIF(E518:AF521,$D$566)*4)+(COUNTIF(E518:AF521,$D$567)*2)+(COUNTIF(E518:AF521,$D$575)*6)+(COUNTIF(E518:AF521,$D$576)*2)+SUM(E520:AF520))</f>
        <v>0</v>
      </c>
      <c r="AK520" s="162">
        <f>((COUNTIF(E518:AF521,$D$559)*8)+(COUNTIF(E518:AF521,$D$565)*2)+(COUNTIF(E518:AF521,$D$567)*2)+(COUNTIF(E518:AF521,$D$576)*3)+SUM(E521:AF521))</f>
        <v>0</v>
      </c>
      <c r="AM520" s="38">
        <f>((COUNTIF(E518:U521,$D$557)*8)+(COUNTIF(E518:U521,$D$558)*8)+SUM(E520:U520))</f>
        <v>0</v>
      </c>
      <c r="AN520" s="38">
        <f>((COUNTIF(E518:U521,$D$559)*8)+SUM(E521:U521))</f>
        <v>0</v>
      </c>
      <c r="AY520" s="216"/>
      <c r="AZ520" s="988"/>
      <c r="BA520" s="305"/>
      <c r="BC520" s="989"/>
      <c r="BD520" s="216"/>
      <c r="BE520" s="663"/>
    </row>
    <row r="521" spans="1:57">
      <c r="A521" s="39"/>
      <c r="B521" s="97"/>
      <c r="C521" s="250">
        <f>SUM(AJ518:AK521)</f>
        <v>0</v>
      </c>
      <c r="D521" s="164" t="s">
        <v>9</v>
      </c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312"/>
      <c r="P521" s="312"/>
      <c r="Q521" s="370"/>
      <c r="R521" s="44"/>
      <c r="S521" s="216"/>
      <c r="T521" s="305"/>
      <c r="U521" s="216"/>
      <c r="V521" s="216"/>
      <c r="W521" s="216"/>
      <c r="X521" s="216"/>
      <c r="Y521" s="216"/>
      <c r="Z521" s="216"/>
      <c r="AA521" s="44"/>
      <c r="AB521" s="44"/>
      <c r="AC521" s="312"/>
      <c r="AD521" s="44"/>
      <c r="AE521" s="167"/>
      <c r="AF521" s="44"/>
      <c r="AG521" s="44"/>
      <c r="AH521" s="44"/>
      <c r="AI521" s="44"/>
      <c r="AJ521" s="45"/>
      <c r="AK521" s="33"/>
      <c r="AM521" s="45"/>
      <c r="AN521" s="33"/>
      <c r="AY521" s="216"/>
      <c r="AZ521" s="988"/>
      <c r="BA521" s="216"/>
      <c r="BC521" s="981"/>
      <c r="BD521" s="44"/>
      <c r="BE521" s="990"/>
    </row>
    <row r="522" spans="1:57" ht="12.75" customHeight="1">
      <c r="B522" s="83"/>
      <c r="C522" s="2380" t="s">
        <v>239</v>
      </c>
      <c r="D522" s="152" t="s">
        <v>7</v>
      </c>
      <c r="E522" s="55"/>
      <c r="F522" s="209"/>
      <c r="G522" s="209"/>
      <c r="H522" s="55"/>
      <c r="I522" s="55"/>
      <c r="J522" s="978"/>
      <c r="K522" s="55"/>
      <c r="L522" s="209"/>
      <c r="M522" s="209"/>
      <c r="N522" s="983"/>
      <c r="O522" s="55"/>
      <c r="P522" s="983"/>
      <c r="Q522" s="55"/>
      <c r="R522" s="55"/>
      <c r="S522" s="55"/>
      <c r="T522" s="55"/>
      <c r="U522" s="55"/>
      <c r="V522" s="983"/>
      <c r="W522" s="55"/>
      <c r="X522" s="983"/>
      <c r="Y522" s="55"/>
      <c r="Z522" s="209"/>
      <c r="AA522" s="209"/>
      <c r="AB522" s="983"/>
      <c r="AC522" s="55"/>
      <c r="AD522" s="209"/>
      <c r="AE522" s="69"/>
      <c r="AF522" s="55"/>
      <c r="AG522" s="55"/>
      <c r="AH522" s="55"/>
      <c r="AI522" s="209"/>
      <c r="AJ522" s="32"/>
      <c r="AK522" s="33"/>
      <c r="AL522" s="729" t="s">
        <v>189</v>
      </c>
      <c r="AM522" s="32"/>
      <c r="AN522" s="33"/>
      <c r="AO522" s="991" t="s">
        <v>240</v>
      </c>
      <c r="AY522" s="55" t="s">
        <v>88</v>
      </c>
      <c r="AZ522" s="938" t="s">
        <v>88</v>
      </c>
      <c r="BA522" s="55" t="s">
        <v>88</v>
      </c>
      <c r="BC522" s="985" t="s">
        <v>138</v>
      </c>
      <c r="BD522" s="983" t="s">
        <v>234</v>
      </c>
      <c r="BE522" s="939" t="s">
        <v>88</v>
      </c>
    </row>
    <row r="523" spans="1:57">
      <c r="B523" s="83"/>
      <c r="C523" s="2380"/>
      <c r="D523" s="344"/>
      <c r="E523" s="36"/>
      <c r="F523" s="36"/>
      <c r="G523" s="36"/>
      <c r="H523" s="36"/>
      <c r="I523" s="305"/>
      <c r="J523" s="992"/>
      <c r="K523" s="36"/>
      <c r="L523" s="36"/>
      <c r="M523" s="36"/>
      <c r="N523" s="47"/>
      <c r="O523" s="36"/>
      <c r="P523" s="36"/>
      <c r="Q523" s="36"/>
      <c r="R523" s="987"/>
      <c r="S523" s="36"/>
      <c r="T523" s="36"/>
      <c r="U523" s="104"/>
      <c r="V523" s="36"/>
      <c r="W523" s="36"/>
      <c r="X523" s="36"/>
      <c r="Y523" s="104"/>
      <c r="Z523" s="305"/>
      <c r="AA523" s="36"/>
      <c r="AB523" s="47"/>
      <c r="AC523" s="36"/>
      <c r="AD523" s="36"/>
      <c r="AE523" s="338"/>
      <c r="AF523" s="987"/>
      <c r="AG523" s="36"/>
      <c r="AH523" s="36"/>
      <c r="AI523" s="47"/>
      <c r="AJ523" s="156"/>
      <c r="AK523" s="33"/>
      <c r="AM523" s="33"/>
      <c r="AN523" s="33"/>
      <c r="AY523" s="36"/>
      <c r="AZ523" s="972"/>
      <c r="BA523" s="104"/>
      <c r="BC523" s="972"/>
      <c r="BD523" s="47" t="s">
        <v>5</v>
      </c>
      <c r="BE523" s="973"/>
    </row>
    <row r="524" spans="1:57">
      <c r="B524" s="91"/>
      <c r="C524" s="2380"/>
      <c r="D524" s="158" t="s">
        <v>8</v>
      </c>
      <c r="E524" s="36"/>
      <c r="F524" s="36"/>
      <c r="G524" s="36"/>
      <c r="H524" s="36"/>
      <c r="I524" s="36"/>
      <c r="J524" s="305"/>
      <c r="K524" s="36"/>
      <c r="L524" s="36"/>
      <c r="M524" s="36"/>
      <c r="N524" s="104"/>
      <c r="O524" s="36"/>
      <c r="P524" s="36"/>
      <c r="Q524" s="36"/>
      <c r="R524" s="987"/>
      <c r="S524" s="36"/>
      <c r="T524" s="36"/>
      <c r="U524" s="104"/>
      <c r="V524" s="36"/>
      <c r="W524" s="36"/>
      <c r="X524" s="36"/>
      <c r="Y524" s="36"/>
      <c r="Z524" s="36"/>
      <c r="AA524" s="36"/>
      <c r="AB524" s="47"/>
      <c r="AC524" s="36"/>
      <c r="AD524" s="36"/>
      <c r="AE524" s="161"/>
      <c r="AF524" s="987"/>
      <c r="AG524" s="36"/>
      <c r="AH524" s="36"/>
      <c r="AI524" s="36"/>
      <c r="AJ524" s="38">
        <f>((COUNTIF(E522:AF525,$D$557)*8)+(COUNTIF(E522:AF525,$D$558)*8)+(COUNTIF(E522:AF525,$D$564)*8)+(COUNTIF(E522:AF525,$D$565)*6)+(COUNTIF(E522:AF525,$D$566)*4)+(COUNTIF(E522:AF525,$D$567)*2)+(COUNTIF(E522:AF525,$D$575)*6)+(COUNTIF(E522:AF525,$D$576)*2)+SUM(E524:AF524))</f>
        <v>0</v>
      </c>
      <c r="AK524" s="162">
        <f>((COUNTIF(E522:AF525,$D$559)*8)+(COUNTIF(E522:AF525,$D$565)*2)+(COUNTIF(E522:AF525,$D$567)*2)+(COUNTIF(E522:AF525,$D$576)*3)+SUM(E525:AF525))</f>
        <v>0</v>
      </c>
      <c r="AM524" s="38">
        <f>((COUNTIF(E522:U525,$D$557)*8)+(COUNTIF(E522:U525,$D$558)*8)+SUM(E524:U524))</f>
        <v>0</v>
      </c>
      <c r="AN524" s="38">
        <f>((COUNTIF(E522:U525,$D$559)*8)+SUM(E525:U525))</f>
        <v>0</v>
      </c>
      <c r="AY524" s="36"/>
      <c r="AZ524" s="972"/>
      <c r="BA524" s="305"/>
      <c r="BC524" s="972"/>
      <c r="BD524" s="47"/>
      <c r="BE524" s="973"/>
    </row>
    <row r="525" spans="1:57">
      <c r="A525" s="39"/>
      <c r="B525" s="97"/>
      <c r="C525" s="250">
        <f>SUM(AJ522:AK525)</f>
        <v>0</v>
      </c>
      <c r="D525" s="164" t="s">
        <v>9</v>
      </c>
      <c r="E525" s="44"/>
      <c r="F525" s="44"/>
      <c r="G525" s="305"/>
      <c r="H525" s="44"/>
      <c r="I525" s="44"/>
      <c r="J525" s="312"/>
      <c r="K525" s="44"/>
      <c r="L525" s="44"/>
      <c r="M525" s="44"/>
      <c r="N525" s="312"/>
      <c r="O525" s="44"/>
      <c r="P525" s="44"/>
      <c r="Q525" s="44"/>
      <c r="R525" s="44"/>
      <c r="S525" s="312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167"/>
      <c r="AF525" s="44"/>
      <c r="AG525" s="44"/>
      <c r="AH525" s="44"/>
      <c r="AI525" s="305"/>
      <c r="AJ525" s="45"/>
      <c r="AK525" s="33"/>
      <c r="AM525" s="45"/>
      <c r="AN525" s="33"/>
      <c r="AY525" s="312"/>
      <c r="AZ525" s="981"/>
      <c r="BA525" s="44"/>
      <c r="BC525" s="981"/>
      <c r="BD525" s="44"/>
      <c r="BE525" s="982"/>
    </row>
    <row r="526" spans="1:57">
      <c r="B526" s="83"/>
      <c r="C526" s="2379" t="s">
        <v>241</v>
      </c>
      <c r="D526" s="152" t="s">
        <v>7</v>
      </c>
      <c r="E526" s="209"/>
      <c r="F526" s="209"/>
      <c r="G526" s="209"/>
      <c r="H526" s="232"/>
      <c r="I526" s="55"/>
      <c r="J526" s="55"/>
      <c r="K526" s="55"/>
      <c r="L526" s="209"/>
      <c r="M526" s="209"/>
      <c r="N526" s="321"/>
      <c r="O526" s="209"/>
      <c r="P526" s="232"/>
      <c r="Q526" s="55"/>
      <c r="R526" s="55"/>
      <c r="S526" s="337"/>
      <c r="T526" s="337"/>
      <c r="U526" s="55"/>
      <c r="V526" s="232"/>
      <c r="W526" s="55"/>
      <c r="X526" s="55"/>
      <c r="Y526" s="55"/>
      <c r="Z526" s="209"/>
      <c r="AA526" s="209"/>
      <c r="AB526" s="55"/>
      <c r="AC526" s="209"/>
      <c r="AD526" s="55"/>
      <c r="AE526" s="321"/>
      <c r="AF526" s="55"/>
      <c r="AG526" s="209"/>
      <c r="AH526" s="209"/>
      <c r="AI526" s="209"/>
      <c r="AJ526" s="32"/>
      <c r="AK526" s="33"/>
      <c r="AL526" s="729" t="s">
        <v>189</v>
      </c>
      <c r="AM526" s="32"/>
      <c r="AN526" s="33"/>
      <c r="AO526" s="90" t="s">
        <v>31</v>
      </c>
      <c r="AY526" s="337" t="s">
        <v>88</v>
      </c>
      <c r="AZ526" s="993" t="s">
        <v>29</v>
      </c>
      <c r="BA526" s="55" t="s">
        <v>29</v>
      </c>
      <c r="BC526" s="985" t="s">
        <v>82</v>
      </c>
      <c r="BD526" s="55" t="s">
        <v>29</v>
      </c>
      <c r="BE526" s="994" t="s">
        <v>88</v>
      </c>
    </row>
    <row r="527" spans="1:57">
      <c r="B527" s="83"/>
      <c r="C527" s="2379"/>
      <c r="D527" s="344"/>
      <c r="E527" s="952"/>
      <c r="F527" s="952"/>
      <c r="G527" s="952"/>
      <c r="H527" s="952"/>
      <c r="I527" s="952"/>
      <c r="J527" s="952"/>
      <c r="K527" s="31"/>
      <c r="L527" s="103"/>
      <c r="M527" s="103"/>
      <c r="N527" s="104"/>
      <c r="O527" s="103"/>
      <c r="P527" s="31"/>
      <c r="Q527" s="31"/>
      <c r="R527" s="31"/>
      <c r="S527" s="995"/>
      <c r="T527" s="995"/>
      <c r="U527" s="31"/>
      <c r="V527" s="31"/>
      <c r="W527" s="311"/>
      <c r="X527" s="31"/>
      <c r="Y527" s="952"/>
      <c r="Z527" s="952"/>
      <c r="AA527" s="36"/>
      <c r="AB527" s="952"/>
      <c r="AC527" s="952"/>
      <c r="AD527" s="952"/>
      <c r="AE527" s="952"/>
      <c r="AF527" s="952"/>
      <c r="AG527" s="952"/>
      <c r="AH527" s="952"/>
      <c r="AI527" s="952"/>
      <c r="AJ527" s="156"/>
      <c r="AK527" s="33"/>
      <c r="AM527" s="33"/>
      <c r="AN527" s="33"/>
      <c r="AY527" s="995"/>
      <c r="AZ527" s="996"/>
      <c r="BA527" s="31"/>
      <c r="BC527" s="972"/>
      <c r="BD527" s="952"/>
      <c r="BE527" s="952"/>
    </row>
    <row r="528" spans="1:57">
      <c r="B528" s="91"/>
      <c r="C528" s="2379"/>
      <c r="D528" s="158" t="s">
        <v>8</v>
      </c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103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161"/>
      <c r="AF528" s="36"/>
      <c r="AG528" s="36"/>
      <c r="AH528" s="36"/>
      <c r="AI528" s="36"/>
      <c r="AJ528" s="38">
        <f>((COUNTIF(E526:AF529,$D$557)*8)+(COUNTIF(E526:AF529,$D$558)*8)+(COUNTIF(E526:AF529,$D$564)*8)+(COUNTIF(E526:AF529,$D$565)*6)+(COUNTIF(E526:AF529,$D$566)*4)+(COUNTIF(E526:AF529,$D$567)*2)+(COUNTIF(E526:AF529,$D$575)*6)+(COUNTIF(E526:AF529,$D$576)*2)+SUM(E528:AF528))</f>
        <v>0</v>
      </c>
      <c r="AK528" s="162">
        <f>((COUNTIF(E526:AF529,$D$559)*8)+(COUNTIF(E526:AF529,$D$565)*2)+(COUNTIF(E526:AF529,$D$567)*2)+(COUNTIF(E526:AF529,$D$576)*3)+SUM(E529:AF529))</f>
        <v>0</v>
      </c>
      <c r="AM528" s="38">
        <f>((COUNTIF(E526:U529,$D$557)*8)+(COUNTIF(E526:U529,$D$558)*8)+SUM(E528:U528))</f>
        <v>0</v>
      </c>
      <c r="AN528" s="38">
        <f>((COUNTIF(E526:U529,$D$559)*8)+SUM(E529:U529))</f>
        <v>0</v>
      </c>
      <c r="AY528" s="103"/>
      <c r="AZ528" s="972"/>
      <c r="BA528" s="36"/>
      <c r="BC528" s="972"/>
      <c r="BD528" s="36"/>
      <c r="BE528" s="973"/>
    </row>
    <row r="529" spans="1:57">
      <c r="A529" s="39"/>
      <c r="B529" s="97"/>
      <c r="C529" s="250">
        <f>SUM(AJ526:AK529)</f>
        <v>0</v>
      </c>
      <c r="D529" s="164" t="s">
        <v>9</v>
      </c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8"/>
      <c r="P529" s="44"/>
      <c r="Q529" s="44"/>
      <c r="R529" s="44"/>
      <c r="S529" s="44"/>
      <c r="T529" s="44"/>
      <c r="U529" s="167"/>
      <c r="V529" s="44"/>
      <c r="W529" s="44"/>
      <c r="X529" s="44"/>
      <c r="Y529" s="44"/>
      <c r="Z529" s="44"/>
      <c r="AA529" s="44"/>
      <c r="AB529" s="44"/>
      <c r="AC529" s="44"/>
      <c r="AD529" s="44"/>
      <c r="AE529" s="997"/>
      <c r="AF529" s="308"/>
      <c r="AG529" s="308"/>
      <c r="AH529" s="308"/>
      <c r="AI529" s="308"/>
      <c r="AJ529" s="45"/>
      <c r="AK529" s="33"/>
      <c r="AM529" s="45"/>
      <c r="AN529" s="33"/>
      <c r="AY529" s="44"/>
      <c r="AZ529" s="981"/>
      <c r="BA529" s="167"/>
      <c r="BC529" s="981"/>
      <c r="BD529" s="44"/>
      <c r="BE529" s="982"/>
    </row>
    <row r="530" spans="1:57" ht="12.75" customHeight="1">
      <c r="B530" s="83"/>
      <c r="C530" s="2380" t="s">
        <v>242</v>
      </c>
      <c r="D530" s="152" t="s">
        <v>7</v>
      </c>
      <c r="E530" s="314"/>
      <c r="F530" s="317"/>
      <c r="G530" s="317"/>
      <c r="H530" s="317"/>
      <c r="I530" s="317"/>
      <c r="J530" s="317"/>
      <c r="K530" s="314"/>
      <c r="L530" s="317"/>
      <c r="M530" s="314"/>
      <c r="N530" s="998"/>
      <c r="O530" s="317"/>
      <c r="P530" s="314"/>
      <c r="Q530" s="317"/>
      <c r="R530" s="314"/>
      <c r="S530" s="999"/>
      <c r="T530" s="999"/>
      <c r="U530" s="314"/>
      <c r="V530" s="317"/>
      <c r="W530" s="317"/>
      <c r="X530" s="317"/>
      <c r="Y530" s="317"/>
      <c r="Z530" s="317"/>
      <c r="AA530" s="314"/>
      <c r="AB530" s="317"/>
      <c r="AC530" s="317"/>
      <c r="AD530" s="317"/>
      <c r="AE530" s="998"/>
      <c r="AF530" s="317"/>
      <c r="AG530" s="314"/>
      <c r="AH530" s="317"/>
      <c r="AI530" s="317"/>
      <c r="AJ530" s="32"/>
      <c r="AK530" s="33"/>
      <c r="AM530" s="32"/>
      <c r="AN530" s="33"/>
      <c r="AY530" s="999" t="s">
        <v>243</v>
      </c>
      <c r="AZ530" s="1000" t="s">
        <v>243</v>
      </c>
      <c r="BA530" s="314" t="s">
        <v>88</v>
      </c>
      <c r="BC530" s="1001" t="s">
        <v>88</v>
      </c>
      <c r="BD530" s="317" t="s">
        <v>82</v>
      </c>
      <c r="BE530" s="1002" t="s">
        <v>82</v>
      </c>
    </row>
    <row r="531" spans="1:57" ht="15.75">
      <c r="B531" s="83"/>
      <c r="C531" s="2380"/>
      <c r="D531" s="344"/>
      <c r="E531" s="311"/>
      <c r="F531" s="1003"/>
      <c r="G531" s="104"/>
      <c r="H531" s="1004"/>
      <c r="I531" s="1005"/>
      <c r="J531" s="304"/>
      <c r="K531" s="31"/>
      <c r="L531" s="311"/>
      <c r="M531" s="31"/>
      <c r="N531" s="979"/>
      <c r="O531" s="311"/>
      <c r="P531" s="979"/>
      <c r="Q531" s="979"/>
      <c r="R531" s="979"/>
      <c r="S531" s="979"/>
      <c r="T531" s="979"/>
      <c r="U531" s="979"/>
      <c r="V531" s="979"/>
      <c r="W531" s="979"/>
      <c r="X531" s="979"/>
      <c r="Y531" s="979"/>
      <c r="Z531" s="979"/>
      <c r="AA531" s="979"/>
      <c r="AB531" s="979"/>
      <c r="AC531" s="979"/>
      <c r="AD531" s="979"/>
      <c r="AE531" s="979"/>
      <c r="AF531" s="1005"/>
      <c r="AG531" s="311"/>
      <c r="AH531" s="1003"/>
      <c r="AI531" s="104"/>
      <c r="AJ531" s="156"/>
      <c r="AK531" s="33"/>
      <c r="AM531" s="33"/>
      <c r="AN531" s="33"/>
      <c r="AY531" s="979" t="s">
        <v>82</v>
      </c>
      <c r="AZ531" s="1006" t="s">
        <v>82</v>
      </c>
      <c r="BA531" s="979"/>
      <c r="BC531" s="1006"/>
      <c r="BD531" s="979"/>
      <c r="BE531" s="979"/>
    </row>
    <row r="532" spans="1:57" ht="18">
      <c r="B532" s="91"/>
      <c r="C532" s="2380"/>
      <c r="D532" s="158" t="s">
        <v>8</v>
      </c>
      <c r="E532" s="305"/>
      <c r="F532" s="36"/>
      <c r="G532" s="36"/>
      <c r="H532" s="36"/>
      <c r="I532" s="36"/>
      <c r="J532" s="36"/>
      <c r="K532" s="36"/>
      <c r="L532" s="36"/>
      <c r="M532" s="36"/>
      <c r="N532" s="306"/>
      <c r="O532" s="36"/>
      <c r="P532" s="36"/>
      <c r="Q532" s="36"/>
      <c r="R532" s="36"/>
      <c r="S532" s="103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161"/>
      <c r="AF532" s="1007"/>
      <c r="AG532" s="305"/>
      <c r="AH532" s="36"/>
      <c r="AI532" s="36"/>
      <c r="AJ532" s="38">
        <f>((COUNTIF(E530:AF533,$D$557)*8)+(COUNTIF(E530:AF533,$D$558)*8)+(COUNTIF(E530:AF533,$D$564)*8)+(COUNTIF(E530:AF533,$D$565)*6)+(COUNTIF(E530:AF533,$D$566)*4)+(COUNTIF(E530:AF533,$D$567)*2)+(COUNTIF(E530:AF533,$D$575)*6)+(COUNTIF(E530:AF533,$D$576)*2)+SUM(E532:AF532))</f>
        <v>0</v>
      </c>
      <c r="AK532" s="162">
        <f>((COUNTIF(E530:AF533,$D$559)*8)+(COUNTIF(E530:AF533,$D$565)*2)+(COUNTIF(E530:AF533,$D$567)*2)+(COUNTIF(E530:AF533,$D$576)*3)+SUM(E533:AF533))</f>
        <v>0</v>
      </c>
      <c r="AM532" s="38">
        <f>((COUNTIF(E530:U533,$D$557)*8)+(COUNTIF(E530:U533,$D$558)*8)+SUM(E532:U532))</f>
        <v>0</v>
      </c>
      <c r="AN532" s="38">
        <f>((COUNTIF(E530:U533,$D$559)*8)+SUM(E533:U533))</f>
        <v>0</v>
      </c>
      <c r="AY532" s="103"/>
      <c r="AZ532" s="972"/>
      <c r="BA532" s="36"/>
      <c r="BC532" s="972"/>
      <c r="BD532" s="36"/>
      <c r="BE532" s="973"/>
    </row>
    <row r="533" spans="1:57" ht="18">
      <c r="A533" s="39"/>
      <c r="B533" s="97"/>
      <c r="C533" s="250">
        <f>SUM(AJ530:AK533)</f>
        <v>0</v>
      </c>
      <c r="D533" s="164" t="s">
        <v>9</v>
      </c>
      <c r="E533" s="308"/>
      <c r="F533" s="308"/>
      <c r="G533" s="308"/>
      <c r="H533" s="308"/>
      <c r="I533" s="308"/>
      <c r="J533" s="308"/>
      <c r="K533" s="308"/>
      <c r="L533" s="312"/>
      <c r="M533" s="308"/>
      <c r="N533" s="308"/>
      <c r="O533" s="1008"/>
      <c r="P533" s="44"/>
      <c r="Q533" s="44"/>
      <c r="R533" s="44"/>
      <c r="S533" s="308"/>
      <c r="T533" s="308"/>
      <c r="U533" s="997"/>
      <c r="V533" s="308"/>
      <c r="W533" s="308"/>
      <c r="X533" s="308"/>
      <c r="Y533" s="308"/>
      <c r="Z533" s="308"/>
      <c r="AA533" s="308"/>
      <c r="AB533" s="308"/>
      <c r="AC533" s="312"/>
      <c r="AD533" s="308"/>
      <c r="AE533" s="1009"/>
      <c r="AF533" s="308"/>
      <c r="AG533" s="308"/>
      <c r="AH533" s="308"/>
      <c r="AI533" s="308"/>
      <c r="AJ533" s="1010"/>
      <c r="AK533" s="111"/>
      <c r="AM533" s="1010"/>
      <c r="AN533" s="111"/>
      <c r="AY533" s="308"/>
      <c r="AZ533" s="1011"/>
      <c r="BA533" s="997"/>
      <c r="BC533" s="1011"/>
      <c r="BD533" s="308"/>
      <c r="BE533" s="990" t="s">
        <v>11</v>
      </c>
    </row>
    <row r="534" spans="1:57">
      <c r="B534" s="168"/>
      <c r="C534" s="2379" t="s">
        <v>244</v>
      </c>
      <c r="D534" s="152" t="s">
        <v>7</v>
      </c>
      <c r="E534" s="1012"/>
      <c r="F534" s="314"/>
      <c r="G534" s="314"/>
      <c r="H534" s="314"/>
      <c r="I534" s="314"/>
      <c r="J534" s="317"/>
      <c r="K534" s="314"/>
      <c r="L534" s="314"/>
      <c r="M534" s="1013"/>
      <c r="N534" s="1014"/>
      <c r="O534" s="314"/>
      <c r="P534" s="314"/>
      <c r="Q534" s="314"/>
      <c r="R534" s="314"/>
      <c r="S534" s="310"/>
      <c r="T534" s="317"/>
      <c r="U534" s="316"/>
      <c r="V534" s="317"/>
      <c r="W534" s="314"/>
      <c r="X534" s="317"/>
      <c r="Y534" s="314"/>
      <c r="Z534" s="317"/>
      <c r="AA534" s="317"/>
      <c r="AB534" s="317"/>
      <c r="AC534" s="317"/>
      <c r="AD534" s="317"/>
      <c r="AE534" s="998"/>
      <c r="AF534" s="314"/>
      <c r="AG534" s="1012"/>
      <c r="AH534" s="314"/>
      <c r="AI534" s="314"/>
      <c r="AJ534" s="32"/>
      <c r="AK534" s="33"/>
      <c r="AM534" s="32"/>
      <c r="AN534" s="33"/>
      <c r="AO534" s="1015" t="s">
        <v>138</v>
      </c>
      <c r="AY534" s="1016"/>
      <c r="AZ534" s="1017" t="s">
        <v>88</v>
      </c>
      <c r="BA534" s="317" t="s">
        <v>88</v>
      </c>
      <c r="BC534" s="1017" t="s">
        <v>238</v>
      </c>
      <c r="BD534" s="317" t="s">
        <v>88</v>
      </c>
      <c r="BE534" s="1002" t="s">
        <v>243</v>
      </c>
    </row>
    <row r="535" spans="1:57">
      <c r="B535" s="168"/>
      <c r="C535" s="2379"/>
      <c r="D535" s="344"/>
      <c r="E535" s="523"/>
      <c r="F535" s="523"/>
      <c r="G535" s="1018"/>
      <c r="H535" s="311"/>
      <c r="I535" s="303"/>
      <c r="J535" s="1019"/>
      <c r="K535" s="1018"/>
      <c r="L535" s="523"/>
      <c r="M535" s="1018"/>
      <c r="N535" s="1003"/>
      <c r="O535" s="1020"/>
      <c r="P535" s="1020"/>
      <c r="Q535" s="1020"/>
      <c r="R535" s="1020"/>
      <c r="S535" s="1020"/>
      <c r="T535" s="311"/>
      <c r="U535" s="304"/>
      <c r="V535" s="303"/>
      <c r="W535" s="304"/>
      <c r="X535" s="304"/>
      <c r="Y535" s="311"/>
      <c r="Z535" s="311"/>
      <c r="AA535" s="311"/>
      <c r="AB535" s="1018"/>
      <c r="AC535" s="523"/>
      <c r="AD535" s="1018"/>
      <c r="AE535" s="1021"/>
      <c r="AF535" s="1022"/>
      <c r="AG535" s="523"/>
      <c r="AH535" s="1018"/>
      <c r="AI535" s="1018"/>
      <c r="AJ535" s="156"/>
      <c r="AK535" s="1023"/>
      <c r="AL535" s="1024"/>
      <c r="AM535" s="33"/>
      <c r="AN535" s="33"/>
      <c r="AY535" s="311" t="s">
        <v>29</v>
      </c>
      <c r="AZ535" s="1006" t="s">
        <v>138</v>
      </c>
      <c r="BA535" s="304" t="s">
        <v>138</v>
      </c>
      <c r="BC535" s="1025"/>
      <c r="BD535" s="1018"/>
      <c r="BE535" s="1026" t="s">
        <v>5</v>
      </c>
    </row>
    <row r="536" spans="1:57" ht="15.75">
      <c r="B536" s="157" t="s">
        <v>245</v>
      </c>
      <c r="C536" s="2379"/>
      <c r="D536" s="158" t="s">
        <v>8</v>
      </c>
      <c r="E536" s="306"/>
      <c r="F536" s="255"/>
      <c r="G536" s="255"/>
      <c r="H536" s="255"/>
      <c r="I536" s="305"/>
      <c r="J536" s="255"/>
      <c r="K536" s="255"/>
      <c r="L536" s="255"/>
      <c r="M536" s="305"/>
      <c r="N536" s="255"/>
      <c r="O536" s="255"/>
      <c r="P536" s="255"/>
      <c r="Q536" s="255"/>
      <c r="R536" s="255"/>
      <c r="S536" s="306"/>
      <c r="T536" s="306"/>
      <c r="U536" s="306"/>
      <c r="V536" s="305"/>
      <c r="W536" s="306"/>
      <c r="X536" s="306"/>
      <c r="Y536" s="306"/>
      <c r="Z536" s="306"/>
      <c r="AA536" s="310"/>
      <c r="AB536" s="255"/>
      <c r="AC536" s="955"/>
      <c r="AD536" s="255"/>
      <c r="AE536" s="338"/>
      <c r="AF536" s="305"/>
      <c r="AG536" s="306"/>
      <c r="AH536" s="255"/>
      <c r="AI536" s="255"/>
      <c r="AJ536" s="38">
        <f>((COUNTIF(E534:AF537,$D$557)*8)+(COUNTIF(E534:AF537,$D$558)*8)+(COUNTIF(E534:AF537,$D$564)*8)+(COUNTIF(E534:AF537,$D$565)*6)+(COUNTIF(E534:AF537,$D$566)*4)+(COUNTIF(E534:AF537,$D$567)*2)+(COUNTIF(E534:AF537,$D$575)*6)+(COUNTIF(E534:AF537,$D$576)*2)+SUM(E536:AF536))</f>
        <v>0</v>
      </c>
      <c r="AK536" s="162">
        <f>((COUNTIF(E534:AF537,$D$559)*8)+(COUNTIF(E534:AF537,$D$565)*2)+(COUNTIF(E534:AF537,$D$567)*2)+(COUNTIF(E534:AF537,$D$576)*3)+SUM(E537:AF537))</f>
        <v>0</v>
      </c>
      <c r="AM536" s="38">
        <f>((COUNTIF(E534:U537,$D$557)*8)+(COUNTIF(E534:U537,$D$558)*8)+SUM(E536:U536))</f>
        <v>0</v>
      </c>
      <c r="AN536" s="38">
        <f>((COUNTIF(E534:U537,$D$559)*8)+SUM(E537:U537))</f>
        <v>0</v>
      </c>
      <c r="AY536" s="306"/>
      <c r="AZ536" s="1027"/>
      <c r="BA536" s="305"/>
      <c r="BC536" s="1028"/>
      <c r="BD536" s="255"/>
      <c r="BE536" s="956"/>
    </row>
    <row r="537" spans="1:57">
      <c r="A537" s="39"/>
      <c r="B537" s="97"/>
      <c r="C537" s="250">
        <f>SUM(AJ534:AK537)</f>
        <v>0</v>
      </c>
      <c r="D537" s="164" t="s">
        <v>9</v>
      </c>
      <c r="E537" s="308"/>
      <c r="F537" s="980"/>
      <c r="G537" s="980"/>
      <c r="H537" s="980"/>
      <c r="I537" s="980"/>
      <c r="J537" s="980"/>
      <c r="K537" s="980"/>
      <c r="L537" s="980"/>
      <c r="M537" s="308"/>
      <c r="N537" s="312"/>
      <c r="O537" s="312"/>
      <c r="P537" s="980"/>
      <c r="Q537" s="312"/>
      <c r="R537" s="308"/>
      <c r="S537" s="308"/>
      <c r="T537" s="312"/>
      <c r="U537" s="980"/>
      <c r="V537" s="308"/>
      <c r="W537" s="308"/>
      <c r="X537" s="308"/>
      <c r="Y537" s="308"/>
      <c r="Z537" s="980"/>
      <c r="AA537" s="308"/>
      <c r="AB537" s="308"/>
      <c r="AC537" s="312"/>
      <c r="AD537" s="980"/>
      <c r="AE537" s="1009"/>
      <c r="AF537" s="312"/>
      <c r="AG537" s="308"/>
      <c r="AH537" s="980"/>
      <c r="AI537" s="980"/>
      <c r="AJ537" s="1010"/>
      <c r="AK537" s="111"/>
      <c r="AM537" s="1010"/>
      <c r="AN537" s="111"/>
      <c r="AY537" s="308"/>
      <c r="AZ537" s="975"/>
      <c r="BA537" s="980"/>
      <c r="BC537" s="1011"/>
      <c r="BD537" s="308"/>
      <c r="BE537" s="990"/>
    </row>
    <row r="538" spans="1:57">
      <c r="B538" s="83"/>
      <c r="C538" s="2379" t="s">
        <v>246</v>
      </c>
      <c r="D538" s="152" t="s">
        <v>7</v>
      </c>
      <c r="E538" s="317"/>
      <c r="F538" s="314"/>
      <c r="G538" s="314"/>
      <c r="H538" s="314"/>
      <c r="I538" s="317"/>
      <c r="J538" s="317"/>
      <c r="K538" s="314"/>
      <c r="L538" s="314"/>
      <c r="M538" s="314"/>
      <c r="N538" s="1014"/>
      <c r="O538" s="314"/>
      <c r="P538" s="314"/>
      <c r="Q538" s="314"/>
      <c r="R538" s="314"/>
      <c r="S538" s="1029"/>
      <c r="T538" s="314"/>
      <c r="U538" s="314"/>
      <c r="V538" s="314"/>
      <c r="W538" s="314"/>
      <c r="X538" s="314"/>
      <c r="Y538" s="314"/>
      <c r="Z538" s="314"/>
      <c r="AA538" s="1030"/>
      <c r="AB538" s="317"/>
      <c r="AC538" s="314"/>
      <c r="AD538" s="1031"/>
      <c r="AE538" s="998"/>
      <c r="AF538" s="314"/>
      <c r="AG538" s="317"/>
      <c r="AH538" s="314"/>
      <c r="AI538" s="314"/>
      <c r="AJ538" s="32"/>
      <c r="AK538" s="33"/>
      <c r="AM538" s="32"/>
      <c r="AN538" s="33"/>
      <c r="AO538" s="1015" t="s">
        <v>31</v>
      </c>
      <c r="AY538" s="1029" t="s">
        <v>247</v>
      </c>
      <c r="AZ538" s="1001" t="s">
        <v>5</v>
      </c>
      <c r="BA538" s="314" t="s">
        <v>88</v>
      </c>
      <c r="BC538" s="1032" t="s">
        <v>31</v>
      </c>
      <c r="BD538" s="317" t="s">
        <v>88</v>
      </c>
      <c r="BE538" s="1033" t="s">
        <v>88</v>
      </c>
    </row>
    <row r="539" spans="1:57">
      <c r="B539" s="83"/>
      <c r="C539" s="2379"/>
      <c r="D539" s="344"/>
      <c r="E539" s="1018"/>
      <c r="F539" s="1018"/>
      <c r="G539" s="523"/>
      <c r="H539" s="311"/>
      <c r="I539" s="311"/>
      <c r="J539" s="311"/>
      <c r="K539" s="1018"/>
      <c r="L539" s="523"/>
      <c r="M539" s="1018"/>
      <c r="N539" s="241"/>
      <c r="O539" s="311"/>
      <c r="P539" s="311"/>
      <c r="Q539" s="1019"/>
      <c r="R539" s="1019"/>
      <c r="S539" s="311"/>
      <c r="T539" s="311"/>
      <c r="U539" s="241"/>
      <c r="V539" s="979"/>
      <c r="W539" s="979"/>
      <c r="X539" s="1019"/>
      <c r="Y539" s="311"/>
      <c r="Z539" s="304"/>
      <c r="AA539" s="1019"/>
      <c r="AB539" s="523"/>
      <c r="AC539" s="311"/>
      <c r="AD539" s="47"/>
      <c r="AE539" s="1034"/>
      <c r="AF539" s="1018"/>
      <c r="AG539" s="1018"/>
      <c r="AH539" s="1018"/>
      <c r="AI539" s="523"/>
      <c r="AJ539" s="156"/>
      <c r="AK539" s="33"/>
      <c r="AM539" s="320"/>
      <c r="AN539" s="33"/>
      <c r="AY539" s="1019"/>
      <c r="AZ539" s="1035"/>
      <c r="BA539" s="1019"/>
      <c r="BC539" s="1035"/>
      <c r="BD539" s="523"/>
      <c r="BE539" s="311"/>
    </row>
    <row r="540" spans="1:57">
      <c r="B540" s="157" t="s">
        <v>248</v>
      </c>
      <c r="C540" s="2379"/>
      <c r="D540" s="158" t="s">
        <v>8</v>
      </c>
      <c r="E540" s="1036"/>
      <c r="F540" s="1037"/>
      <c r="G540" s="1038"/>
      <c r="H540" s="1037"/>
      <c r="I540" s="1037"/>
      <c r="J540" s="1037"/>
      <c r="K540" s="1037"/>
      <c r="L540" s="1038"/>
      <c r="M540" s="1038"/>
      <c r="N540" s="310"/>
      <c r="O540" s="305"/>
      <c r="P540" s="255"/>
      <c r="Q540" s="255"/>
      <c r="R540" s="255"/>
      <c r="S540" s="1012"/>
      <c r="T540" s="255"/>
      <c r="U540" s="310"/>
      <c r="V540" s="255"/>
      <c r="W540" s="305"/>
      <c r="X540" s="255"/>
      <c r="Y540" s="255"/>
      <c r="Z540" s="255"/>
      <c r="AA540" s="305"/>
      <c r="AB540" s="1037"/>
      <c r="AC540" s="1038"/>
      <c r="AD540" s="1038"/>
      <c r="AE540" s="1039"/>
      <c r="AF540" s="1037"/>
      <c r="AG540" s="1036"/>
      <c r="AH540" s="1037"/>
      <c r="AI540" s="1038"/>
      <c r="AJ540" s="38">
        <f>((COUNTIF(E538:AF541,$D$557)*8)+(COUNTIF(E538:AF541,$D$558)*8)+(COUNTIF(E538:AF541,$D$564)*8)+(COUNTIF(E538:AF541,$D$565)*6)+(COUNTIF(E538:AF541,$D$566)*4)+(COUNTIF(E538:AF541,$D$567)*2)+(COUNTIF(E538:AF541,$D$575)*6)+(COUNTIF(E538:AF541,$D$576)*2)+SUM(E540:AF540))</f>
        <v>0</v>
      </c>
      <c r="AK540" s="162">
        <f>((COUNTIF(E538:AF541,$D$559)*8)+(COUNTIF(E538:AF541,$D$565)*2)+(COUNTIF(E538:AF541,$D$567)*2)+(COUNTIF(E538:AF541,$D$576)*3)+SUM(E541:AF541))</f>
        <v>0</v>
      </c>
      <c r="AM540" s="320">
        <f>((COUNTIF(E538:U541,$D$557)*8)+(COUNTIF(E538:U541,$D$558)*8)+SUM(E540:U540))</f>
        <v>0</v>
      </c>
      <c r="AN540" s="38">
        <f>((COUNTIF(E538:U541,$D$559)*8)+SUM(E541:U541))</f>
        <v>0</v>
      </c>
      <c r="AY540" s="1012"/>
      <c r="AZ540" s="1040"/>
      <c r="BA540" s="255"/>
      <c r="BC540" s="988"/>
      <c r="BD540" s="1037"/>
      <c r="BE540" s="1041"/>
    </row>
    <row r="541" spans="1:57">
      <c r="A541" s="39"/>
      <c r="B541" s="163"/>
      <c r="C541" s="250">
        <f>SUM(AJ538:AK541)</f>
        <v>0</v>
      </c>
      <c r="D541" s="164" t="s">
        <v>9</v>
      </c>
      <c r="E541" s="308"/>
      <c r="F541" s="980"/>
      <c r="G541" s="1042"/>
      <c r="H541" s="1042"/>
      <c r="I541" s="1042"/>
      <c r="J541" s="1042"/>
      <c r="K541" s="1042"/>
      <c r="L541" s="1042"/>
      <c r="M541" s="1038"/>
      <c r="N541" s="312"/>
      <c r="O541" s="980"/>
      <c r="P541" s="980"/>
      <c r="Q541" s="980"/>
      <c r="R541" s="308"/>
      <c r="S541" s="308"/>
      <c r="T541" s="980"/>
      <c r="U541" s="1037"/>
      <c r="V541" s="1043"/>
      <c r="W541" s="1043"/>
      <c r="X541" s="1043"/>
      <c r="Y541" s="1043"/>
      <c r="Z541" s="1038"/>
      <c r="AA541" s="1043"/>
      <c r="AB541" s="308"/>
      <c r="AC541" s="980"/>
      <c r="AD541" s="980"/>
      <c r="AE541" s="1009"/>
      <c r="AF541" s="308"/>
      <c r="AG541" s="308"/>
      <c r="AH541" s="980"/>
      <c r="AI541" s="1042"/>
      <c r="AJ541" s="1010"/>
      <c r="AK541" s="111"/>
      <c r="AM541" s="1010"/>
      <c r="AN541" s="111"/>
      <c r="AY541" s="308"/>
      <c r="AZ541" s="1044"/>
      <c r="BA541" s="1037"/>
      <c r="BC541" s="1045"/>
      <c r="BD541" s="308"/>
      <c r="BE541" s="1046"/>
    </row>
    <row r="542" spans="1:57">
      <c r="B542" s="168"/>
      <c r="C542" s="2379" t="s">
        <v>249</v>
      </c>
      <c r="D542" s="152" t="s">
        <v>7</v>
      </c>
      <c r="E542" s="314"/>
      <c r="F542" s="316"/>
      <c r="G542" s="316"/>
      <c r="H542" s="314"/>
      <c r="I542" s="303"/>
      <c r="J542" s="303"/>
      <c r="K542" s="303"/>
      <c r="L542" s="303"/>
      <c r="M542" s="303"/>
      <c r="N542" s="303"/>
      <c r="O542" s="1047"/>
      <c r="P542" s="317"/>
      <c r="Q542" s="314"/>
      <c r="R542" s="314"/>
      <c r="S542" s="316"/>
      <c r="T542" s="314"/>
      <c r="U542" s="1030"/>
      <c r="V542" s="314"/>
      <c r="W542" s="303"/>
      <c r="X542" s="303"/>
      <c r="Y542" s="303"/>
      <c r="Z542" s="303"/>
      <c r="AA542" s="303"/>
      <c r="AB542" s="303"/>
      <c r="AC542" s="316"/>
      <c r="AD542" s="1014"/>
      <c r="AE542" s="1014"/>
      <c r="AF542" s="316"/>
      <c r="AG542" s="314"/>
      <c r="AH542" s="314"/>
      <c r="AI542" s="316"/>
      <c r="AJ542" s="32"/>
      <c r="AK542" s="33"/>
      <c r="AM542" s="32"/>
      <c r="AN542" s="33"/>
      <c r="AY542" s="316"/>
      <c r="AZ542" s="1001"/>
      <c r="BA542" s="1030"/>
      <c r="BC542" s="1048"/>
      <c r="BD542" s="303"/>
      <c r="BE542" s="1049"/>
    </row>
    <row r="543" spans="1:57">
      <c r="B543" s="168"/>
      <c r="C543" s="2379"/>
      <c r="D543" s="344"/>
      <c r="E543" s="523"/>
      <c r="F543" s="1022"/>
      <c r="G543" s="523"/>
      <c r="H543" s="1019"/>
      <c r="I543" s="979"/>
      <c r="J543" s="311"/>
      <c r="K543" s="523"/>
      <c r="L543" s="523"/>
      <c r="M543" s="523"/>
      <c r="N543" s="1050"/>
      <c r="O543" s="1019"/>
      <c r="P543" s="311"/>
      <c r="Q543" s="304"/>
      <c r="R543" s="1019"/>
      <c r="S543" s="311"/>
      <c r="T543" s="311"/>
      <c r="U543" s="311"/>
      <c r="V543" s="311"/>
      <c r="W543" s="1019"/>
      <c r="X543" s="311"/>
      <c r="Y543" s="1019"/>
      <c r="Z543" s="311"/>
      <c r="AA543" s="1019"/>
      <c r="AB543" s="1018"/>
      <c r="AC543" s="523"/>
      <c r="AD543" s="1018"/>
      <c r="AE543" s="1034"/>
      <c r="AF543" s="523"/>
      <c r="AG543" s="523"/>
      <c r="AH543" s="1018"/>
      <c r="AI543" s="523"/>
      <c r="AJ543" s="156"/>
      <c r="AK543" s="33"/>
      <c r="AM543" s="33"/>
      <c r="AN543" s="33"/>
      <c r="AY543" s="1051"/>
      <c r="AZ543" s="1025"/>
      <c r="BA543" s="311"/>
      <c r="BC543" s="1035" t="s">
        <v>5</v>
      </c>
      <c r="BD543" s="1018"/>
      <c r="BE543" s="1026" t="s">
        <v>138</v>
      </c>
    </row>
    <row r="544" spans="1:57" ht="15.75">
      <c r="B544" s="157" t="s">
        <v>245</v>
      </c>
      <c r="C544" s="2379"/>
      <c r="D544" s="158" t="s">
        <v>8</v>
      </c>
      <c r="E544" s="255"/>
      <c r="F544" s="255"/>
      <c r="G544" s="1052"/>
      <c r="H544" s="255"/>
      <c r="I544" s="1053"/>
      <c r="J544" s="255"/>
      <c r="K544" s="255"/>
      <c r="L544" s="255"/>
      <c r="M544" s="255"/>
      <c r="N544" s="255"/>
      <c r="O544" s="310"/>
      <c r="P544" s="255"/>
      <c r="Q544" s="255"/>
      <c r="R544" s="255"/>
      <c r="S544" s="305"/>
      <c r="T544" s="255"/>
      <c r="U544" s="1012"/>
      <c r="V544" s="305"/>
      <c r="W544" s="255"/>
      <c r="X544" s="305"/>
      <c r="Y544" s="255"/>
      <c r="Z544" s="255"/>
      <c r="AA544" s="255"/>
      <c r="AB544" s="255"/>
      <c r="AC544" s="955"/>
      <c r="AD544" s="305"/>
      <c r="AE544" s="1054"/>
      <c r="AF544" s="255"/>
      <c r="AG544" s="255"/>
      <c r="AH544" s="255"/>
      <c r="AI544" s="1052"/>
      <c r="AJ544" s="38">
        <f>((COUNTIF(E542:AF545,$D$557)*8)+(COUNTIF(E542:AF545,$D$558)*8)+(COUNTIF(E542:AF545,$D$564)*8)+(COUNTIF(E542:AF545,$D$565)*6)+(COUNTIF(E542:AF545,$D$566)*4)+(COUNTIF(E542:AF545,$D$567)*2)+(COUNTIF(E542:AF545,$D$575)*6)+(COUNTIF(E542:AF545,$D$576)*2)+SUM(E544:AF544))</f>
        <v>0</v>
      </c>
      <c r="AK544" s="162">
        <f>((COUNTIF(E542:AF545,$D$559)*8)+(COUNTIF(E542:AF545,$D$565)*2)+(COUNTIF(E542:AF545,$D$567)*2)+(COUNTIF(E542:AF545,$D$576)*3)+SUM(E545:AF545))</f>
        <v>0</v>
      </c>
      <c r="AM544" s="38">
        <f>((COUNTIF(E542:U545,$D$557)*8)+(COUNTIF(E542:U545,$D$558)*8)+SUM(E544:U544))</f>
        <v>0</v>
      </c>
      <c r="AN544" s="38">
        <f>((COUNTIF(E542:U545,$D$559)*8)+SUM(E545:U545))</f>
        <v>0</v>
      </c>
      <c r="AY544" s="305"/>
      <c r="AZ544" s="1040"/>
      <c r="BA544" s="1052"/>
      <c r="BC544" s="1040"/>
      <c r="BD544" s="255"/>
      <c r="BE544" s="956"/>
    </row>
    <row r="545" spans="1:57">
      <c r="A545" s="39"/>
      <c r="B545" s="97"/>
      <c r="C545" s="250">
        <f>SUM(AJ542:AK545)</f>
        <v>0</v>
      </c>
      <c r="D545" s="164" t="s">
        <v>9</v>
      </c>
      <c r="E545" s="1022"/>
      <c r="F545" s="917"/>
      <c r="G545" s="917"/>
      <c r="H545" s="1022"/>
      <c r="I545" s="1053"/>
      <c r="J545" s="917"/>
      <c r="K545" s="917"/>
      <c r="L545" s="917"/>
      <c r="M545" s="917"/>
      <c r="N545" s="1022"/>
      <c r="O545" s="523"/>
      <c r="P545" s="917"/>
      <c r="Q545" s="523"/>
      <c r="R545" s="523"/>
      <c r="S545" s="523"/>
      <c r="T545" s="1022"/>
      <c r="U545" s="917"/>
      <c r="V545" s="1022"/>
      <c r="W545" s="1022"/>
      <c r="X545" s="1022"/>
      <c r="Y545" s="1022"/>
      <c r="Z545" s="523"/>
      <c r="AA545" s="1022"/>
      <c r="AB545" s="1022"/>
      <c r="AC545" s="523"/>
      <c r="AD545" s="917"/>
      <c r="AE545" s="1055"/>
      <c r="AF545" s="523"/>
      <c r="AG545" s="1022"/>
      <c r="AH545" s="917"/>
      <c r="AI545" s="917"/>
      <c r="AJ545" s="1010" t="s">
        <v>11</v>
      </c>
      <c r="AK545" s="111"/>
      <c r="AM545" s="1010"/>
      <c r="AN545" s="111"/>
      <c r="AY545" s="523" t="s">
        <v>11</v>
      </c>
      <c r="AZ545" s="1056"/>
      <c r="BA545" s="917"/>
      <c r="BC545" s="1056"/>
      <c r="BD545" s="1022"/>
      <c r="BE545" s="1026"/>
    </row>
    <row r="546" spans="1:57">
      <c r="B546" s="168"/>
      <c r="C546" s="2379"/>
      <c r="D546" s="152" t="s">
        <v>7</v>
      </c>
      <c r="E546" s="314"/>
      <c r="F546" s="314"/>
      <c r="G546" s="1030"/>
      <c r="H546" s="314"/>
      <c r="I546" s="314"/>
      <c r="J546" s="314"/>
      <c r="K546" s="314"/>
      <c r="L546" s="314"/>
      <c r="M546" s="314"/>
      <c r="N546" s="314"/>
      <c r="O546" s="1030"/>
      <c r="P546" s="317"/>
      <c r="Q546" s="314"/>
      <c r="R546" s="314"/>
      <c r="S546" s="314"/>
      <c r="T546" s="314"/>
      <c r="U546" s="1030"/>
      <c r="V546" s="314"/>
      <c r="W546" s="314"/>
      <c r="X546" s="314"/>
      <c r="Y546" s="314"/>
      <c r="Z546" s="314"/>
      <c r="AA546" s="314"/>
      <c r="AB546" s="314"/>
      <c r="AC546" s="1030"/>
      <c r="AD546" s="1014"/>
      <c r="AE546" s="1014"/>
      <c r="AF546" s="314"/>
      <c r="AG546" s="314"/>
      <c r="AH546" s="314"/>
      <c r="AI546" s="1030"/>
      <c r="AJ546" s="32"/>
      <c r="AK546" s="33"/>
      <c r="AM546" s="32"/>
      <c r="AN546" s="33"/>
      <c r="AY546" s="314"/>
      <c r="AZ546" s="1001"/>
      <c r="BA546" s="1030"/>
      <c r="BC546" s="1001"/>
      <c r="BD546" s="314"/>
      <c r="BE546" s="1057"/>
    </row>
    <row r="547" spans="1:57">
      <c r="B547" s="168"/>
      <c r="C547" s="2379"/>
      <c r="D547" s="344"/>
      <c r="E547" s="1018"/>
      <c r="F547" s="1018"/>
      <c r="G547" s="1018"/>
      <c r="H547" s="1019"/>
      <c r="I547" s="1019"/>
      <c r="J547" s="1019"/>
      <c r="K547" s="1018"/>
      <c r="L547" s="1018"/>
      <c r="M547" s="1018"/>
      <c r="N547" s="1050"/>
      <c r="O547" s="1019"/>
      <c r="P547" s="1019"/>
      <c r="Q547" s="1019"/>
      <c r="R547" s="1019"/>
      <c r="S547" s="1019"/>
      <c r="T547" s="1019"/>
      <c r="U547" s="1019"/>
      <c r="V547" s="1019"/>
      <c r="W547" s="1019"/>
      <c r="X547" s="1019"/>
      <c r="Y547" s="1019"/>
      <c r="Z547" s="1019"/>
      <c r="AA547" s="1019"/>
      <c r="AB547" s="1018"/>
      <c r="AC547" s="1018"/>
      <c r="AD547" s="1018"/>
      <c r="AE547" s="1021"/>
      <c r="AF547" s="1018"/>
      <c r="AG547" s="1018"/>
      <c r="AH547" s="1018"/>
      <c r="AI547" s="1018"/>
      <c r="AJ547" s="156"/>
      <c r="AK547" s="33"/>
      <c r="AM547" s="33"/>
      <c r="AN547" s="33"/>
      <c r="AY547" s="1019"/>
      <c r="AZ547" s="1035"/>
      <c r="BA547" s="1019"/>
      <c r="BC547" s="1035"/>
      <c r="BD547" s="1018"/>
      <c r="BE547" s="1058"/>
    </row>
    <row r="548" spans="1:57">
      <c r="B548" s="157" t="s">
        <v>245</v>
      </c>
      <c r="C548" s="2379"/>
      <c r="D548" s="158" t="s">
        <v>8</v>
      </c>
      <c r="E548" s="255"/>
      <c r="F548" s="255"/>
      <c r="G548" s="1012"/>
      <c r="H548" s="255"/>
      <c r="I548" s="255"/>
      <c r="J548" s="1059"/>
      <c r="K548" s="255"/>
      <c r="L548" s="255"/>
      <c r="M548" s="255"/>
      <c r="N548" s="255"/>
      <c r="O548" s="310"/>
      <c r="P548" s="255"/>
      <c r="Q548" s="255"/>
      <c r="R548" s="255"/>
      <c r="S548" s="255"/>
      <c r="T548" s="255"/>
      <c r="U548" s="1012"/>
      <c r="V548" s="255"/>
      <c r="W548" s="255"/>
      <c r="X548" s="255"/>
      <c r="Y548" s="255"/>
      <c r="Z548" s="255"/>
      <c r="AA548" s="255"/>
      <c r="AB548" s="255"/>
      <c r="AC548" s="310"/>
      <c r="AD548" s="255"/>
      <c r="AE548" s="1054"/>
      <c r="AF548" s="255"/>
      <c r="AG548" s="255"/>
      <c r="AH548" s="255"/>
      <c r="AI548" s="1012"/>
      <c r="AJ548" s="38">
        <f>((COUNTIF(E546:AF549,$D$557)*8)+(COUNTIF(E546:AF549,$D$558)*8)+(COUNTIF(E546:AF549,$D$564)*8)+(COUNTIF(E546:AF549,$D$565)*6)+(COUNTIF(E546:AF549,$D$566)*4)+(COUNTIF(E546:AF549,$D$567)*2)+(COUNTIF(E546:AF549,$D$575)*6)+(COUNTIF(E546:AF549,$D$576)*2)+SUM(E548:AF548))</f>
        <v>0</v>
      </c>
      <c r="AK548" s="162">
        <f>((COUNTIF(E546:AF549,$D$559)*8)+(COUNTIF(E546:AF549,$D$565)*2)+(COUNTIF(E546:AF549,$D$567)*2)+(COUNTIF(E546:AF549,$D$576)*3)+SUM(E549:AF549))</f>
        <v>0</v>
      </c>
      <c r="AM548" s="38">
        <f>((COUNTIF(E546:U549,$D$557)*8)+(COUNTIF(E546:U549,$D$558)*8)+SUM(E548:U548))</f>
        <v>0</v>
      </c>
      <c r="AN548" s="38">
        <f>((COUNTIF(E546:U549,$D$559)*8)+SUM(E549:U549))</f>
        <v>0</v>
      </c>
      <c r="AY548" s="255"/>
      <c r="AZ548" s="1040"/>
      <c r="BA548" s="1012"/>
      <c r="BC548" s="1040"/>
      <c r="BD548" s="255"/>
      <c r="BE548" s="1060"/>
    </row>
    <row r="549" spans="1:57">
      <c r="A549" s="39"/>
      <c r="B549" s="97"/>
      <c r="C549" s="250">
        <f>SUM(AJ546:AK549)</f>
        <v>0</v>
      </c>
      <c r="D549" s="164" t="s">
        <v>9</v>
      </c>
      <c r="E549" s="980"/>
      <c r="F549" s="308"/>
      <c r="G549" s="308"/>
      <c r="H549" s="980"/>
      <c r="I549" s="980"/>
      <c r="J549" s="308"/>
      <c r="K549" s="308"/>
      <c r="L549" s="308"/>
      <c r="M549" s="308"/>
      <c r="N549" s="980"/>
      <c r="O549" s="308"/>
      <c r="P549" s="308"/>
      <c r="Q549" s="980"/>
      <c r="R549" s="980"/>
      <c r="S549" s="980"/>
      <c r="T549" s="308"/>
      <c r="U549" s="308"/>
      <c r="V549" s="980"/>
      <c r="W549" s="980"/>
      <c r="X549" s="980"/>
      <c r="Y549" s="980"/>
      <c r="Z549" s="980"/>
      <c r="AA549" s="980"/>
      <c r="AB549" s="980"/>
      <c r="AC549" s="308"/>
      <c r="AD549" s="308"/>
      <c r="AE549" s="1061"/>
      <c r="AF549" s="980"/>
      <c r="AG549" s="980"/>
      <c r="AH549" s="308"/>
      <c r="AI549" s="308"/>
      <c r="AJ549" s="1010"/>
      <c r="AK549" s="111"/>
      <c r="AM549" s="1010"/>
      <c r="AN549" s="111"/>
      <c r="AY549" s="980"/>
      <c r="AZ549" s="1011"/>
      <c r="BA549" s="308"/>
      <c r="BC549" s="1044"/>
      <c r="BD549" s="980"/>
      <c r="BE549" s="1062"/>
    </row>
    <row r="550" spans="1:57">
      <c r="B550" s="168"/>
      <c r="C550" s="2379" t="s">
        <v>250</v>
      </c>
      <c r="D550" s="152" t="s">
        <v>7</v>
      </c>
      <c r="E550" s="303"/>
      <c r="F550" s="303"/>
      <c r="G550" s="1047"/>
      <c r="H550" s="303"/>
      <c r="I550" s="303"/>
      <c r="J550" s="303"/>
      <c r="K550" s="303"/>
      <c r="L550" s="303"/>
      <c r="M550" s="303"/>
      <c r="N550" s="303"/>
      <c r="O550" s="1047"/>
      <c r="P550" s="304"/>
      <c r="Q550" s="303"/>
      <c r="R550" s="303"/>
      <c r="S550" s="303"/>
      <c r="T550" s="303"/>
      <c r="U550" s="1047"/>
      <c r="V550" s="303"/>
      <c r="W550" s="303"/>
      <c r="X550" s="303"/>
      <c r="Y550" s="303"/>
      <c r="Z550" s="303"/>
      <c r="AA550" s="303"/>
      <c r="AB550" s="303"/>
      <c r="AC550" s="1047"/>
      <c r="AD550" s="1063"/>
      <c r="AE550" s="1063"/>
      <c r="AF550" s="303"/>
      <c r="AG550" s="303"/>
      <c r="AH550" s="303"/>
      <c r="AI550" s="1047"/>
      <c r="AJ550" s="32"/>
      <c r="AK550" s="33"/>
      <c r="AM550" s="32"/>
      <c r="AN550" s="33"/>
      <c r="AY550" s="303"/>
      <c r="AZ550" s="1048"/>
      <c r="BA550" s="1047"/>
      <c r="BC550" s="1048"/>
      <c r="BD550" s="303"/>
      <c r="BE550" s="1064"/>
    </row>
    <row r="551" spans="1:57">
      <c r="B551" s="168"/>
      <c r="C551" s="2379"/>
      <c r="D551" s="344"/>
      <c r="E551" s="1018"/>
      <c r="F551" s="1018"/>
      <c r="G551" s="1018"/>
      <c r="H551" s="1019"/>
      <c r="I551" s="1019"/>
      <c r="J551" s="1019"/>
      <c r="K551" s="1018"/>
      <c r="L551" s="1018"/>
      <c r="M551" s="1018"/>
      <c r="N551" s="1050"/>
      <c r="O551" s="1019"/>
      <c r="P551" s="1019"/>
      <c r="Q551" s="1019"/>
      <c r="R551" s="1019"/>
      <c r="S551" s="1019"/>
      <c r="T551" s="1019"/>
      <c r="U551" s="1019"/>
      <c r="V551" s="1019"/>
      <c r="W551" s="1019"/>
      <c r="X551" s="1019"/>
      <c r="Y551" s="1019"/>
      <c r="Z551" s="1019"/>
      <c r="AA551" s="1019"/>
      <c r="AB551" s="1018"/>
      <c r="AC551" s="1018"/>
      <c r="AD551" s="1018"/>
      <c r="AE551" s="1021"/>
      <c r="AF551" s="1018"/>
      <c r="AG551" s="1018"/>
      <c r="AH551" s="1018"/>
      <c r="AI551" s="1018"/>
      <c r="AJ551" s="156"/>
      <c r="AK551" s="33"/>
      <c r="AM551" s="33"/>
      <c r="AN551" s="33"/>
      <c r="AY551" s="1019"/>
      <c r="AZ551" s="1035"/>
      <c r="BA551" s="1019"/>
      <c r="BC551" s="1035"/>
      <c r="BD551" s="1018"/>
      <c r="BE551" s="1058"/>
    </row>
    <row r="552" spans="1:57">
      <c r="B552" s="157" t="s">
        <v>245</v>
      </c>
      <c r="C552" s="2379"/>
      <c r="D552" s="158" t="s">
        <v>8</v>
      </c>
      <c r="E552" s="255"/>
      <c r="F552" s="255"/>
      <c r="G552" s="1012"/>
      <c r="H552" s="255"/>
      <c r="I552" s="255"/>
      <c r="J552" s="255"/>
      <c r="K552" s="255"/>
      <c r="L552" s="255"/>
      <c r="M552" s="255"/>
      <c r="N552" s="255"/>
      <c r="O552" s="310"/>
      <c r="P552" s="255"/>
      <c r="Q552" s="255"/>
      <c r="R552" s="255"/>
      <c r="S552" s="255"/>
      <c r="T552" s="255"/>
      <c r="U552" s="1012"/>
      <c r="V552" s="255"/>
      <c r="W552" s="255"/>
      <c r="X552" s="255"/>
      <c r="Y552" s="255"/>
      <c r="Z552" s="255"/>
      <c r="AA552" s="255"/>
      <c r="AB552" s="255"/>
      <c r="AC552" s="310"/>
      <c r="AD552" s="255"/>
      <c r="AE552" s="1054"/>
      <c r="AF552" s="255"/>
      <c r="AG552" s="255"/>
      <c r="AH552" s="255"/>
      <c r="AI552" s="1012"/>
      <c r="AJ552" s="38">
        <f>((COUNTIF(E550:AF553,$D$557)*8)+(COUNTIF(E550:AF553,$D$558)*8)+(COUNTIF(E550:AF553,$D$564)*8)+(COUNTIF(E550:AF553,$D$565)*6)+(COUNTIF(E550:AF553,$D$566)*4)+(COUNTIF(E550:AF553,$D$567)*2)+(COUNTIF(E550:AF553,$D$575)*6)+(COUNTIF(E550:AF553,$D$576)*2)+SUM(E552:AF552))</f>
        <v>0</v>
      </c>
      <c r="AK552" s="162">
        <f>((COUNTIF(E550:AF553,$D$559)*8)+(COUNTIF(E550:AF553,$D$565)*2)+(COUNTIF(E550:AF553,$D$567)*2)+(COUNTIF(E550:AF553,$D$576)*3)+SUM(E553:AF553))</f>
        <v>0</v>
      </c>
      <c r="AM552" s="38">
        <f>((COUNTIF(E550:U553,$D$557)*8)+(COUNTIF(E550:U553,$D$558)*8)+SUM(E552:U552))</f>
        <v>0</v>
      </c>
      <c r="AN552" s="38">
        <f>((COUNTIF(E550:U553,$D$559)*8)+SUM(E553:U553))</f>
        <v>0</v>
      </c>
      <c r="AY552" s="255"/>
      <c r="AZ552" s="1040"/>
      <c r="BA552" s="1012"/>
      <c r="BC552" s="1040"/>
      <c r="BD552" s="255"/>
      <c r="BE552" s="1060"/>
    </row>
    <row r="553" spans="1:57">
      <c r="A553" s="39"/>
      <c r="B553" s="97"/>
      <c r="C553" s="250">
        <f>SUM(AJ550:AK553)</f>
        <v>0</v>
      </c>
      <c r="D553" s="164" t="s">
        <v>9</v>
      </c>
      <c r="E553" s="1065"/>
      <c r="F553" s="1065"/>
      <c r="G553" s="1065"/>
      <c r="H553" s="1065"/>
      <c r="I553" s="1065"/>
      <c r="J553" s="1065"/>
      <c r="K553" s="1065"/>
      <c r="L553" s="1065"/>
      <c r="M553" s="1065"/>
      <c r="N553" s="1065"/>
      <c r="O553" s="1065"/>
      <c r="P553" s="1065"/>
      <c r="Q553" s="1065"/>
      <c r="R553" s="1065"/>
      <c r="S553" s="1065"/>
      <c r="T553" s="1065"/>
      <c r="U553" s="1065"/>
      <c r="V553" s="1065"/>
      <c r="W553" s="1065"/>
      <c r="X553" s="1065"/>
      <c r="Y553" s="1065"/>
      <c r="Z553" s="1065"/>
      <c r="AA553" s="1065"/>
      <c r="AB553" s="1065"/>
      <c r="AC553" s="1065"/>
      <c r="AD553" s="1065"/>
      <c r="AE553" s="1065"/>
      <c r="AF553" s="1065"/>
      <c r="AG553" s="1065"/>
      <c r="AH553" s="1065"/>
      <c r="AI553" s="1065"/>
      <c r="AJ553" s="1010"/>
      <c r="AK553" s="111"/>
      <c r="AM553" s="1010"/>
      <c r="AN553" s="111"/>
      <c r="AY553" s="1065"/>
      <c r="AZ553" s="1066"/>
      <c r="BA553" s="1065"/>
      <c r="BC553" s="1066"/>
      <c r="BD553" s="1065"/>
      <c r="BE553" s="1065"/>
    </row>
    <row r="554" spans="1:57">
      <c r="A554" s="39"/>
      <c r="B554" s="97"/>
      <c r="C554" s="1067" t="s">
        <v>250</v>
      </c>
      <c r="D554" s="177"/>
      <c r="E554" s="1068"/>
      <c r="F554" s="1069"/>
      <c r="G554" s="1069"/>
      <c r="H554" s="1068"/>
      <c r="I554" s="1069"/>
      <c r="J554" s="1068"/>
      <c r="K554" s="1068"/>
      <c r="L554" s="1068"/>
      <c r="M554" s="1068"/>
      <c r="N554" s="1069"/>
      <c r="O554" s="1068"/>
      <c r="P554" s="1068"/>
      <c r="Q554" s="1070"/>
      <c r="R554" s="1071"/>
      <c r="S554" s="1071"/>
      <c r="T554" s="1068"/>
      <c r="U554" s="1068"/>
      <c r="V554" s="1068"/>
      <c r="W554" s="1069"/>
      <c r="X554" s="1068"/>
      <c r="Y554" s="1068"/>
      <c r="Z554" s="1068"/>
      <c r="AA554" s="1068"/>
      <c r="AB554" s="1068"/>
      <c r="AC554" s="1068"/>
      <c r="AD554" s="1068"/>
      <c r="AE554" s="1069"/>
      <c r="AF554" s="1069"/>
      <c r="AG554" s="1068"/>
      <c r="AH554" s="1069"/>
      <c r="AI554" s="1069"/>
      <c r="AJ554" s="111"/>
      <c r="AK554" s="111"/>
      <c r="AY554" s="1068"/>
      <c r="AZ554" s="1069"/>
      <c r="BA554" s="1068"/>
      <c r="BC554" s="1068"/>
      <c r="BD554" s="1070"/>
      <c r="BE554" s="1069"/>
    </row>
    <row r="555" spans="1:57">
      <c r="A555" s="106" t="s">
        <v>4</v>
      </c>
      <c r="B555" s="178" t="s">
        <v>5</v>
      </c>
      <c r="C555" s="108" t="s">
        <v>27</v>
      </c>
      <c r="D555" s="109"/>
      <c r="E555" s="1072"/>
      <c r="F555" s="1073"/>
      <c r="G555" s="1072"/>
      <c r="H555" s="1072"/>
      <c r="I555" s="1073"/>
      <c r="J555" s="1072"/>
      <c r="K555" s="1072"/>
      <c r="L555" s="1072"/>
      <c r="M555" s="1072"/>
      <c r="N555" s="1072"/>
      <c r="O555" s="1072"/>
      <c r="P555" s="1072"/>
      <c r="Q555" s="72"/>
      <c r="R555" s="1072"/>
      <c r="S555" s="1074"/>
      <c r="T555" s="1072"/>
      <c r="U555" s="1072"/>
      <c r="V555" s="1072"/>
      <c r="W555" s="1073"/>
      <c r="X555" s="1072"/>
      <c r="Y555" s="1072"/>
      <c r="Z555" s="1072"/>
      <c r="AA555" s="1072"/>
      <c r="AB555" s="1072"/>
      <c r="AC555" s="1072"/>
      <c r="AD555" s="1072"/>
      <c r="AE555" s="1072"/>
      <c r="AF555" s="1072"/>
      <c r="AG555" s="1072"/>
      <c r="AH555" s="1073"/>
      <c r="AI555" s="1072"/>
      <c r="AJ555" s="111"/>
      <c r="AK555" s="111"/>
      <c r="AY555" s="1072"/>
      <c r="AZ555" s="1073"/>
      <c r="BA555" s="1072"/>
      <c r="BC555" s="1072"/>
      <c r="BD555" s="72"/>
      <c r="BE555" s="1072"/>
    </row>
    <row r="556" spans="1:57">
      <c r="A556" s="1075"/>
      <c r="B556" s="1076"/>
      <c r="C556" s="1077" t="s">
        <v>223</v>
      </c>
      <c r="D556" s="109"/>
      <c r="E556" s="109"/>
      <c r="F556" s="109"/>
      <c r="I556" s="110"/>
      <c r="J556" s="109"/>
      <c r="K556" s="109"/>
      <c r="L556" s="109"/>
      <c r="M556" s="109"/>
      <c r="N556" s="110"/>
      <c r="O556" s="110"/>
      <c r="P556" s="110"/>
      <c r="Q556" s="109"/>
      <c r="R556" s="109"/>
      <c r="S556" s="109"/>
      <c r="T556" s="109"/>
      <c r="U556" s="110"/>
      <c r="V556" s="110"/>
      <c r="W556" s="110"/>
      <c r="X556" s="110"/>
      <c r="Y556" s="109"/>
      <c r="Z556" s="109"/>
      <c r="AA556" s="109"/>
      <c r="AB556" s="110"/>
      <c r="AC556" s="110"/>
      <c r="AD556" s="110"/>
      <c r="AE556" s="109"/>
      <c r="AF556" s="109"/>
      <c r="AG556" s="109"/>
      <c r="AH556" s="109"/>
      <c r="AJ556" s="111"/>
      <c r="AK556" s="111"/>
      <c r="AY556" s="110"/>
      <c r="AZ556" s="110"/>
      <c r="BA556" s="109"/>
      <c r="BC556" s="109"/>
      <c r="BD556" s="110"/>
      <c r="BE556" s="110"/>
    </row>
    <row r="557" spans="1:57">
      <c r="A557" s="112">
        <v>8</v>
      </c>
      <c r="B557" s="179"/>
      <c r="C557" s="114" t="s">
        <v>156</v>
      </c>
      <c r="D557" s="115" t="s">
        <v>29</v>
      </c>
      <c r="E557" s="116">
        <f t="shared" ref="E557:AI557" si="89">COUNTIF(E$502:E$553,$D$557)</f>
        <v>0</v>
      </c>
      <c r="F557" s="116">
        <f t="shared" si="89"/>
        <v>0</v>
      </c>
      <c r="G557" s="116">
        <f t="shared" si="89"/>
        <v>0</v>
      </c>
      <c r="H557" s="116">
        <f t="shared" si="89"/>
        <v>0</v>
      </c>
      <c r="I557" s="116">
        <f t="shared" si="89"/>
        <v>0</v>
      </c>
      <c r="J557" s="116">
        <f t="shared" si="89"/>
        <v>0</v>
      </c>
      <c r="K557" s="116">
        <f t="shared" si="89"/>
        <v>0</v>
      </c>
      <c r="L557" s="116">
        <f t="shared" si="89"/>
        <v>0</v>
      </c>
      <c r="M557" s="116">
        <f t="shared" si="89"/>
        <v>0</v>
      </c>
      <c r="N557" s="116">
        <f t="shared" si="89"/>
        <v>0</v>
      </c>
      <c r="O557" s="116">
        <f t="shared" si="89"/>
        <v>0</v>
      </c>
      <c r="P557" s="116">
        <f t="shared" si="89"/>
        <v>0</v>
      </c>
      <c r="Q557" s="116">
        <f t="shared" si="89"/>
        <v>0</v>
      </c>
      <c r="R557" s="116">
        <f t="shared" si="89"/>
        <v>0</v>
      </c>
      <c r="S557" s="116">
        <f t="shared" si="89"/>
        <v>0</v>
      </c>
      <c r="T557" s="116">
        <f t="shared" si="89"/>
        <v>0</v>
      </c>
      <c r="U557" s="116">
        <f t="shared" si="89"/>
        <v>0</v>
      </c>
      <c r="V557" s="116">
        <f t="shared" si="89"/>
        <v>0</v>
      </c>
      <c r="W557" s="116">
        <f t="shared" si="89"/>
        <v>0</v>
      </c>
      <c r="X557" s="116">
        <f t="shared" si="89"/>
        <v>0</v>
      </c>
      <c r="Y557" s="116">
        <f t="shared" si="89"/>
        <v>0</v>
      </c>
      <c r="Z557" s="116">
        <f t="shared" si="89"/>
        <v>0</v>
      </c>
      <c r="AA557" s="116">
        <f t="shared" si="89"/>
        <v>0</v>
      </c>
      <c r="AB557" s="116">
        <f t="shared" si="89"/>
        <v>0</v>
      </c>
      <c r="AC557" s="116">
        <f t="shared" si="89"/>
        <v>0</v>
      </c>
      <c r="AD557" s="116">
        <f t="shared" si="89"/>
        <v>0</v>
      </c>
      <c r="AE557" s="116">
        <f t="shared" si="89"/>
        <v>0</v>
      </c>
      <c r="AF557" s="116">
        <f t="shared" si="89"/>
        <v>0</v>
      </c>
      <c r="AG557" s="116">
        <f t="shared" si="89"/>
        <v>0</v>
      </c>
      <c r="AH557" s="116">
        <f t="shared" si="89"/>
        <v>0</v>
      </c>
      <c r="AI557" s="116">
        <f t="shared" si="89"/>
        <v>0</v>
      </c>
      <c r="AJ557" s="117"/>
      <c r="AK557" s="117"/>
      <c r="AY557" s="116">
        <f>COUNTIF(AY$502:AY$553,$D$557)</f>
        <v>1</v>
      </c>
      <c r="AZ557" s="116">
        <f>COUNTIF(AZ$502:AZ$553,$D$557)</f>
        <v>1</v>
      </c>
      <c r="BA557" s="116">
        <f>COUNTIF(BA$502:BA$553,$D$557)</f>
        <v>1</v>
      </c>
      <c r="BC557" s="116">
        <f>COUNTIF(BC$502:BC$553,$D$557)</f>
        <v>1</v>
      </c>
      <c r="BD557" s="116">
        <f>COUNTIF(BD$502:BD$553,$D$557)</f>
        <v>1</v>
      </c>
      <c r="BE557" s="116">
        <f>COUNTIF(BE$502:BE$553,$D$557)</f>
        <v>1</v>
      </c>
    </row>
    <row r="558" spans="1:57">
      <c r="A558" s="181">
        <v>8</v>
      </c>
      <c r="B558" s="295" t="s">
        <v>11</v>
      </c>
      <c r="C558" s="183" t="s">
        <v>46</v>
      </c>
      <c r="D558" s="184" t="s">
        <v>31</v>
      </c>
      <c r="E558" s="185">
        <f t="shared" ref="E558:AI558" si="90">COUNTIF(E$502:E$553,$D$558)</f>
        <v>0</v>
      </c>
      <c r="F558" s="185">
        <f t="shared" si="90"/>
        <v>0</v>
      </c>
      <c r="G558" s="185">
        <f t="shared" si="90"/>
        <v>0</v>
      </c>
      <c r="H558" s="185">
        <f t="shared" si="90"/>
        <v>0</v>
      </c>
      <c r="I558" s="185">
        <f t="shared" si="90"/>
        <v>0</v>
      </c>
      <c r="J558" s="185">
        <f t="shared" si="90"/>
        <v>0</v>
      </c>
      <c r="K558" s="185">
        <f t="shared" si="90"/>
        <v>0</v>
      </c>
      <c r="L558" s="185">
        <f t="shared" si="90"/>
        <v>0</v>
      </c>
      <c r="M558" s="185">
        <f t="shared" si="90"/>
        <v>0</v>
      </c>
      <c r="N558" s="185">
        <f t="shared" si="90"/>
        <v>0</v>
      </c>
      <c r="O558" s="185">
        <f t="shared" si="90"/>
        <v>0</v>
      </c>
      <c r="P558" s="185">
        <f t="shared" si="90"/>
        <v>0</v>
      </c>
      <c r="Q558" s="185">
        <f t="shared" si="90"/>
        <v>0</v>
      </c>
      <c r="R558" s="185">
        <f t="shared" si="90"/>
        <v>0</v>
      </c>
      <c r="S558" s="185">
        <f t="shared" si="90"/>
        <v>0</v>
      </c>
      <c r="T558" s="185">
        <f t="shared" si="90"/>
        <v>0</v>
      </c>
      <c r="U558" s="185">
        <f t="shared" si="90"/>
        <v>0</v>
      </c>
      <c r="V558" s="185">
        <f t="shared" si="90"/>
        <v>0</v>
      </c>
      <c r="W558" s="185">
        <f t="shared" si="90"/>
        <v>0</v>
      </c>
      <c r="X558" s="185">
        <f t="shared" si="90"/>
        <v>0</v>
      </c>
      <c r="Y558" s="185">
        <f t="shared" si="90"/>
        <v>0</v>
      </c>
      <c r="Z558" s="185">
        <f t="shared" si="90"/>
        <v>0</v>
      </c>
      <c r="AA558" s="185">
        <f t="shared" si="90"/>
        <v>0</v>
      </c>
      <c r="AB558" s="185">
        <f t="shared" si="90"/>
        <v>0</v>
      </c>
      <c r="AC558" s="185">
        <f t="shared" si="90"/>
        <v>0</v>
      </c>
      <c r="AD558" s="185">
        <f t="shared" si="90"/>
        <v>0</v>
      </c>
      <c r="AE558" s="185">
        <f t="shared" si="90"/>
        <v>0</v>
      </c>
      <c r="AF558" s="185">
        <f t="shared" si="90"/>
        <v>0</v>
      </c>
      <c r="AG558" s="185">
        <f t="shared" si="90"/>
        <v>0</v>
      </c>
      <c r="AH558" s="185">
        <f t="shared" si="90"/>
        <v>0</v>
      </c>
      <c r="AI558" s="185">
        <f t="shared" si="90"/>
        <v>0</v>
      </c>
      <c r="AJ558" s="117"/>
      <c r="AK558" s="117"/>
      <c r="AY558" s="185">
        <f>COUNTIF(AY$502:AY$553,$D$558)</f>
        <v>1</v>
      </c>
      <c r="AZ558" s="185">
        <f>COUNTIF(AZ$502:AZ$553,$D$558)</f>
        <v>1</v>
      </c>
      <c r="BA558" s="185">
        <f>COUNTIF(BA$502:BA$553,$D$558)</f>
        <v>1</v>
      </c>
      <c r="BC558" s="185">
        <f>COUNTIF(BC$502:BC$553,$D$558)</f>
        <v>1</v>
      </c>
      <c r="BD558" s="185">
        <f>COUNTIF(BD$502:BD$553,$D$558)</f>
        <v>1</v>
      </c>
      <c r="BE558" s="185">
        <f>COUNTIF(BE$502:BE$553,$D$558)</f>
        <v>1</v>
      </c>
    </row>
    <row r="559" spans="1:57">
      <c r="A559" s="122" t="s">
        <v>11</v>
      </c>
      <c r="B559" s="296">
        <v>8</v>
      </c>
      <c r="C559" s="121" t="s">
        <v>125</v>
      </c>
      <c r="D559" s="122" t="s">
        <v>5</v>
      </c>
      <c r="E559" s="123">
        <f t="shared" ref="E559:AI559" si="91">COUNTIF(E$502:E$553,$D$559)</f>
        <v>0</v>
      </c>
      <c r="F559" s="123">
        <f t="shared" si="91"/>
        <v>0</v>
      </c>
      <c r="G559" s="123">
        <f t="shared" si="91"/>
        <v>0</v>
      </c>
      <c r="H559" s="123">
        <f t="shared" si="91"/>
        <v>0</v>
      </c>
      <c r="I559" s="123">
        <f t="shared" si="91"/>
        <v>0</v>
      </c>
      <c r="J559" s="123">
        <f t="shared" si="91"/>
        <v>0</v>
      </c>
      <c r="K559" s="123">
        <f t="shared" si="91"/>
        <v>0</v>
      </c>
      <c r="L559" s="123">
        <f t="shared" si="91"/>
        <v>0</v>
      </c>
      <c r="M559" s="123">
        <f t="shared" si="91"/>
        <v>0</v>
      </c>
      <c r="N559" s="123">
        <f t="shared" si="91"/>
        <v>0</v>
      </c>
      <c r="O559" s="123">
        <f t="shared" si="91"/>
        <v>0</v>
      </c>
      <c r="P559" s="123">
        <f t="shared" si="91"/>
        <v>0</v>
      </c>
      <c r="Q559" s="123">
        <f t="shared" si="91"/>
        <v>0</v>
      </c>
      <c r="R559" s="123">
        <f t="shared" si="91"/>
        <v>0</v>
      </c>
      <c r="S559" s="123">
        <f t="shared" si="91"/>
        <v>0</v>
      </c>
      <c r="T559" s="123">
        <f t="shared" si="91"/>
        <v>0</v>
      </c>
      <c r="U559" s="123">
        <f t="shared" si="91"/>
        <v>0</v>
      </c>
      <c r="V559" s="123">
        <f t="shared" si="91"/>
        <v>0</v>
      </c>
      <c r="W559" s="123">
        <f t="shared" si="91"/>
        <v>0</v>
      </c>
      <c r="X559" s="123">
        <f t="shared" si="91"/>
        <v>0</v>
      </c>
      <c r="Y559" s="123">
        <f t="shared" si="91"/>
        <v>0</v>
      </c>
      <c r="Z559" s="123">
        <f t="shared" si="91"/>
        <v>0</v>
      </c>
      <c r="AA559" s="123">
        <f t="shared" si="91"/>
        <v>0</v>
      </c>
      <c r="AB559" s="123">
        <f t="shared" si="91"/>
        <v>0</v>
      </c>
      <c r="AC559" s="123">
        <f t="shared" si="91"/>
        <v>0</v>
      </c>
      <c r="AD559" s="123">
        <f t="shared" si="91"/>
        <v>0</v>
      </c>
      <c r="AE559" s="123">
        <f t="shared" si="91"/>
        <v>0</v>
      </c>
      <c r="AF559" s="123">
        <f t="shared" si="91"/>
        <v>0</v>
      </c>
      <c r="AG559" s="123">
        <f t="shared" si="91"/>
        <v>0</v>
      </c>
      <c r="AH559" s="123">
        <f t="shared" si="91"/>
        <v>0</v>
      </c>
      <c r="AI559" s="123">
        <f t="shared" si="91"/>
        <v>0</v>
      </c>
      <c r="AJ559" s="117"/>
      <c r="AK559" s="117"/>
      <c r="AY559" s="123">
        <f>COUNTIF(AY$502:AY$553,$D$559)</f>
        <v>1</v>
      </c>
      <c r="AZ559" s="123">
        <f>COUNTIF(AZ$502:AZ$553,$D$559)</f>
        <v>1</v>
      </c>
      <c r="BA559" s="123">
        <f>COUNTIF(BA$502:BA$553,$D$559)</f>
        <v>1</v>
      </c>
      <c r="BC559" s="123">
        <f>COUNTIF(BC$502:BC$553,$D$559)</f>
        <v>1</v>
      </c>
      <c r="BD559" s="123">
        <f>COUNTIF(BD$502:BD$553,$D$559)</f>
        <v>1</v>
      </c>
      <c r="BE559" s="123">
        <f>COUNTIF(BE$502:BE$553,$D$559)</f>
        <v>1</v>
      </c>
    </row>
    <row r="560" spans="1:57">
      <c r="A560" s="127" t="s">
        <v>32</v>
      </c>
      <c r="B560" s="193"/>
      <c r="C560" s="129">
        <f>SUM(AM502:AM553)</f>
        <v>0</v>
      </c>
      <c r="D560" s="633"/>
      <c r="E560" s="646"/>
      <c r="F560" s="646"/>
      <c r="G560" s="646"/>
      <c r="H560" s="646"/>
      <c r="I560" s="646"/>
      <c r="J560" s="646"/>
      <c r="K560" s="646"/>
      <c r="L560" s="646"/>
      <c r="M560" s="646"/>
      <c r="N560" s="646"/>
      <c r="O560" s="646"/>
      <c r="P560" s="646"/>
      <c r="Q560" s="646"/>
      <c r="R560" s="646"/>
      <c r="S560" s="646"/>
      <c r="T560" s="646"/>
      <c r="U560" s="646"/>
      <c r="V560" s="646"/>
      <c r="W560" s="646"/>
      <c r="X560" s="646"/>
      <c r="Y560" s="646"/>
      <c r="Z560" s="646"/>
      <c r="AA560" s="646"/>
      <c r="AB560" s="646"/>
      <c r="AC560" s="646"/>
      <c r="AD560" s="646"/>
      <c r="AE560" s="646"/>
      <c r="AF560" s="646"/>
      <c r="AG560" s="646"/>
      <c r="AH560" s="646"/>
      <c r="AI560" s="646"/>
      <c r="AJ560" s="117"/>
      <c r="AK560" s="117"/>
      <c r="AY560" s="646"/>
      <c r="AZ560" s="646"/>
      <c r="BA560" s="646"/>
      <c r="BC560" s="646"/>
      <c r="BD560" s="646"/>
      <c r="BE560" s="646"/>
    </row>
    <row r="561" spans="1:57">
      <c r="A561" s="135" t="s">
        <v>34</v>
      </c>
      <c r="B561" s="195"/>
      <c r="C561" s="196">
        <f>SUM(AN502:AN553)</f>
        <v>0</v>
      </c>
      <c r="D561" s="1078"/>
      <c r="E561" s="297">
        <f t="shared" ref="E561:AI561" si="92">SUM(E502:E553)</f>
        <v>0</v>
      </c>
      <c r="F561" s="297">
        <f t="shared" si="92"/>
        <v>0</v>
      </c>
      <c r="G561" s="297">
        <f t="shared" si="92"/>
        <v>0</v>
      </c>
      <c r="H561" s="297">
        <f t="shared" si="92"/>
        <v>0</v>
      </c>
      <c r="I561" s="297">
        <f t="shared" si="92"/>
        <v>0</v>
      </c>
      <c r="J561" s="297">
        <f t="shared" si="92"/>
        <v>0</v>
      </c>
      <c r="K561" s="297">
        <f t="shared" si="92"/>
        <v>0</v>
      </c>
      <c r="L561" s="297">
        <f t="shared" si="92"/>
        <v>0</v>
      </c>
      <c r="M561" s="297">
        <f t="shared" si="92"/>
        <v>0</v>
      </c>
      <c r="N561" s="297">
        <f t="shared" si="92"/>
        <v>0</v>
      </c>
      <c r="O561" s="297">
        <f t="shared" si="92"/>
        <v>0</v>
      </c>
      <c r="P561" s="297">
        <f t="shared" si="92"/>
        <v>0</v>
      </c>
      <c r="Q561" s="297">
        <f t="shared" si="92"/>
        <v>0</v>
      </c>
      <c r="R561" s="297">
        <f t="shared" si="92"/>
        <v>0</v>
      </c>
      <c r="S561" s="297">
        <f t="shared" si="92"/>
        <v>0</v>
      </c>
      <c r="T561" s="297">
        <f t="shared" si="92"/>
        <v>0</v>
      </c>
      <c r="U561" s="1079">
        <f t="shared" si="92"/>
        <v>0</v>
      </c>
      <c r="V561" s="297">
        <f t="shared" si="92"/>
        <v>0</v>
      </c>
      <c r="W561" s="297">
        <f t="shared" si="92"/>
        <v>0</v>
      </c>
      <c r="X561" s="297">
        <f t="shared" si="92"/>
        <v>0</v>
      </c>
      <c r="Y561" s="297">
        <f t="shared" si="92"/>
        <v>0</v>
      </c>
      <c r="Z561" s="297">
        <f t="shared" si="92"/>
        <v>0</v>
      </c>
      <c r="AA561" s="297">
        <f t="shared" si="92"/>
        <v>0</v>
      </c>
      <c r="AB561" s="297">
        <f t="shared" si="92"/>
        <v>0</v>
      </c>
      <c r="AC561" s="297">
        <f t="shared" si="92"/>
        <v>0</v>
      </c>
      <c r="AD561" s="297">
        <f t="shared" si="92"/>
        <v>0</v>
      </c>
      <c r="AE561" s="297">
        <f t="shared" si="92"/>
        <v>0</v>
      </c>
      <c r="AF561" s="297">
        <f t="shared" si="92"/>
        <v>0</v>
      </c>
      <c r="AG561" s="297">
        <f t="shared" si="92"/>
        <v>0</v>
      </c>
      <c r="AH561" s="297">
        <f t="shared" si="92"/>
        <v>0</v>
      </c>
      <c r="AI561" s="297">
        <f t="shared" si="92"/>
        <v>0</v>
      </c>
      <c r="AJ561" s="132">
        <f>SUM(E561:S561)</f>
        <v>0</v>
      </c>
      <c r="AK561" s="117"/>
      <c r="AY561" s="297">
        <f>SUM(AY502:AY553)</f>
        <v>0</v>
      </c>
      <c r="AZ561" s="297">
        <f>SUM(AZ502:AZ553)</f>
        <v>2</v>
      </c>
      <c r="BA561" s="297">
        <f>SUM(BA502:BA553)</f>
        <v>0</v>
      </c>
      <c r="BC561" s="297">
        <f>SUM(BC502:BC553)</f>
        <v>0</v>
      </c>
      <c r="BD561" s="297">
        <f>SUM(BD502:BD553)</f>
        <v>0</v>
      </c>
      <c r="BE561" s="297">
        <f>SUM(BE502:BE553)</f>
        <v>0</v>
      </c>
    </row>
    <row r="562" spans="1:57">
      <c r="A562" s="1080" t="s">
        <v>36</v>
      </c>
      <c r="B562" s="1081"/>
      <c r="C562" s="1082">
        <f>SUM(C560:C561)</f>
        <v>0</v>
      </c>
      <c r="D562" s="1083"/>
      <c r="E562" s="1084" t="str">
        <f t="shared" ref="E562:AI562" si="93">IF(E561=24,1,"ERRORE")</f>
        <v>ERRORE</v>
      </c>
      <c r="F562" s="1084" t="str">
        <f t="shared" si="93"/>
        <v>ERRORE</v>
      </c>
      <c r="G562" s="1084" t="str">
        <f t="shared" si="93"/>
        <v>ERRORE</v>
      </c>
      <c r="H562" s="1084" t="str">
        <f t="shared" si="93"/>
        <v>ERRORE</v>
      </c>
      <c r="I562" s="1084" t="str">
        <f t="shared" si="93"/>
        <v>ERRORE</v>
      </c>
      <c r="J562" s="1084" t="str">
        <f t="shared" si="93"/>
        <v>ERRORE</v>
      </c>
      <c r="K562" s="1084" t="str">
        <f t="shared" si="93"/>
        <v>ERRORE</v>
      </c>
      <c r="L562" s="1084" t="str">
        <f t="shared" si="93"/>
        <v>ERRORE</v>
      </c>
      <c r="M562" s="1084" t="str">
        <f t="shared" si="93"/>
        <v>ERRORE</v>
      </c>
      <c r="N562" s="1084" t="str">
        <f t="shared" si="93"/>
        <v>ERRORE</v>
      </c>
      <c r="O562" s="1084" t="str">
        <f t="shared" si="93"/>
        <v>ERRORE</v>
      </c>
      <c r="P562" s="1084" t="str">
        <f t="shared" si="93"/>
        <v>ERRORE</v>
      </c>
      <c r="Q562" s="1084" t="str">
        <f t="shared" si="93"/>
        <v>ERRORE</v>
      </c>
      <c r="R562" s="1084" t="str">
        <f t="shared" si="93"/>
        <v>ERRORE</v>
      </c>
      <c r="S562" s="1084" t="str">
        <f t="shared" si="93"/>
        <v>ERRORE</v>
      </c>
      <c r="T562" s="1084" t="str">
        <f t="shared" si="93"/>
        <v>ERRORE</v>
      </c>
      <c r="U562" s="1085" t="str">
        <f t="shared" si="93"/>
        <v>ERRORE</v>
      </c>
      <c r="V562" s="1084" t="str">
        <f t="shared" si="93"/>
        <v>ERRORE</v>
      </c>
      <c r="W562" s="1084" t="str">
        <f t="shared" si="93"/>
        <v>ERRORE</v>
      </c>
      <c r="X562" s="1084" t="str">
        <f t="shared" si="93"/>
        <v>ERRORE</v>
      </c>
      <c r="Y562" s="1084" t="str">
        <f t="shared" si="93"/>
        <v>ERRORE</v>
      </c>
      <c r="Z562" s="1084" t="str">
        <f t="shared" si="93"/>
        <v>ERRORE</v>
      </c>
      <c r="AA562" s="1084" t="str">
        <f t="shared" si="93"/>
        <v>ERRORE</v>
      </c>
      <c r="AB562" s="1084" t="str">
        <f t="shared" si="93"/>
        <v>ERRORE</v>
      </c>
      <c r="AC562" s="1084" t="str">
        <f t="shared" si="93"/>
        <v>ERRORE</v>
      </c>
      <c r="AD562" s="1084" t="str">
        <f t="shared" si="93"/>
        <v>ERRORE</v>
      </c>
      <c r="AE562" s="1084" t="str">
        <f t="shared" si="93"/>
        <v>ERRORE</v>
      </c>
      <c r="AF562" s="1084" t="str">
        <f t="shared" si="93"/>
        <v>ERRORE</v>
      </c>
      <c r="AG562" s="1084" t="str">
        <f t="shared" si="93"/>
        <v>ERRORE</v>
      </c>
      <c r="AH562" s="1084" t="str">
        <f t="shared" si="93"/>
        <v>ERRORE</v>
      </c>
      <c r="AI562" s="1084" t="str">
        <f t="shared" si="93"/>
        <v>ERRORE</v>
      </c>
      <c r="AJ562" s="138">
        <f>SUM(AJ502:AK553)</f>
        <v>0</v>
      </c>
      <c r="AK562" s="117"/>
      <c r="AY562" s="1084" t="str">
        <f>IF(AY561=24,1,"ERRORE")</f>
        <v>ERRORE</v>
      </c>
      <c r="AZ562" s="1084" t="str">
        <f>IF(AZ561=24,1,"ERRORE")</f>
        <v>ERRORE</v>
      </c>
      <c r="BA562" s="1084" t="str">
        <f>IF(BA561=24,1,"ERRORE")</f>
        <v>ERRORE</v>
      </c>
      <c r="BC562" s="1084" t="str">
        <f>IF(BC561=24,1,"ERRORE")</f>
        <v>ERRORE</v>
      </c>
      <c r="BD562" s="1084" t="str">
        <f>IF(BD561=24,1,"ERRORE")</f>
        <v>ERRORE</v>
      </c>
      <c r="BE562" s="1084" t="str">
        <f>IF(BE561=24,1,"ERRORE")</f>
        <v>ERRORE</v>
      </c>
    </row>
    <row r="563" spans="1:57">
      <c r="A563" s="1086"/>
      <c r="B563" s="1087"/>
      <c r="C563" s="1088" t="s">
        <v>251</v>
      </c>
      <c r="D563" s="1086"/>
      <c r="E563" s="646"/>
      <c r="F563" s="646"/>
      <c r="G563" s="646"/>
      <c r="H563" s="646"/>
      <c r="I563" s="646"/>
      <c r="J563" s="646"/>
      <c r="K563" s="646"/>
      <c r="L563" s="646"/>
      <c r="M563" s="646"/>
      <c r="N563" s="646"/>
      <c r="O563" s="646"/>
      <c r="P563" s="646"/>
      <c r="Q563" s="646"/>
      <c r="R563" s="646"/>
      <c r="S563" s="646"/>
      <c r="T563" s="646"/>
      <c r="U563" s="646"/>
      <c r="V563" s="646"/>
      <c r="W563" s="646"/>
      <c r="X563" s="646"/>
      <c r="Y563" s="646"/>
      <c r="Z563" s="646"/>
      <c r="AA563" s="646"/>
      <c r="AB563" s="646"/>
      <c r="AC563" s="646"/>
      <c r="AD563" s="646"/>
      <c r="AE563" s="646"/>
      <c r="AF563" s="646"/>
      <c r="AG563" s="646"/>
      <c r="AH563" s="646"/>
      <c r="AI563" s="646"/>
      <c r="AJ563" s="117"/>
      <c r="AK563" s="117"/>
      <c r="AY563" s="646"/>
      <c r="AZ563" s="646"/>
      <c r="BA563" s="646"/>
      <c r="BC563" s="646"/>
      <c r="BD563" s="646"/>
      <c r="BE563" s="646"/>
    </row>
    <row r="564" spans="1:57">
      <c r="A564" s="633">
        <v>8</v>
      </c>
      <c r="B564" s="1089"/>
      <c r="C564" s="188" t="s">
        <v>252</v>
      </c>
      <c r="D564" s="1090" t="s">
        <v>82</v>
      </c>
      <c r="E564" s="116">
        <f t="shared" ref="E564:AI564" si="94">COUNTIF(E$502:E$553,$D$564)</f>
        <v>0</v>
      </c>
      <c r="F564" s="116">
        <f t="shared" si="94"/>
        <v>0</v>
      </c>
      <c r="G564" s="116">
        <f t="shared" si="94"/>
        <v>0</v>
      </c>
      <c r="H564" s="116">
        <f t="shared" si="94"/>
        <v>0</v>
      </c>
      <c r="I564" s="116">
        <f t="shared" si="94"/>
        <v>0</v>
      </c>
      <c r="J564" s="116">
        <f t="shared" si="94"/>
        <v>0</v>
      </c>
      <c r="K564" s="116">
        <f t="shared" si="94"/>
        <v>0</v>
      </c>
      <c r="L564" s="116">
        <f t="shared" si="94"/>
        <v>0</v>
      </c>
      <c r="M564" s="116">
        <f t="shared" si="94"/>
        <v>0</v>
      </c>
      <c r="N564" s="116">
        <f t="shared" si="94"/>
        <v>0</v>
      </c>
      <c r="O564" s="116">
        <f t="shared" si="94"/>
        <v>0</v>
      </c>
      <c r="P564" s="116">
        <f t="shared" si="94"/>
        <v>0</v>
      </c>
      <c r="Q564" s="116">
        <f t="shared" si="94"/>
        <v>0</v>
      </c>
      <c r="R564" s="116">
        <f t="shared" si="94"/>
        <v>0</v>
      </c>
      <c r="S564" s="116">
        <f t="shared" si="94"/>
        <v>0</v>
      </c>
      <c r="T564" s="116">
        <f t="shared" si="94"/>
        <v>0</v>
      </c>
      <c r="U564" s="116">
        <f t="shared" si="94"/>
        <v>0</v>
      </c>
      <c r="V564" s="116">
        <f t="shared" si="94"/>
        <v>0</v>
      </c>
      <c r="W564" s="116">
        <f t="shared" si="94"/>
        <v>0</v>
      </c>
      <c r="X564" s="116">
        <f t="shared" si="94"/>
        <v>0</v>
      </c>
      <c r="Y564" s="116">
        <f t="shared" si="94"/>
        <v>0</v>
      </c>
      <c r="Z564" s="116">
        <f t="shared" si="94"/>
        <v>0</v>
      </c>
      <c r="AA564" s="116">
        <f t="shared" si="94"/>
        <v>0</v>
      </c>
      <c r="AB564" s="116">
        <f t="shared" si="94"/>
        <v>0</v>
      </c>
      <c r="AC564" s="116">
        <f t="shared" si="94"/>
        <v>0</v>
      </c>
      <c r="AD564" s="116">
        <f t="shared" si="94"/>
        <v>0</v>
      </c>
      <c r="AE564" s="116">
        <f t="shared" si="94"/>
        <v>0</v>
      </c>
      <c r="AF564" s="116">
        <f t="shared" si="94"/>
        <v>0</v>
      </c>
      <c r="AG564" s="116">
        <f t="shared" si="94"/>
        <v>0</v>
      </c>
      <c r="AH564" s="116">
        <f t="shared" si="94"/>
        <v>0</v>
      </c>
      <c r="AI564" s="116">
        <f t="shared" si="94"/>
        <v>0</v>
      </c>
      <c r="AJ564" s="117"/>
      <c r="AK564" s="117"/>
      <c r="AY564" s="116">
        <f>COUNTIF(AY$502:AY$553,$D$564)</f>
        <v>1</v>
      </c>
      <c r="AZ564" s="116">
        <f>COUNTIF(AZ$502:AZ$553,$D$564)</f>
        <v>1</v>
      </c>
      <c r="BA564" s="116">
        <f>COUNTIF(BA$502:BA$553,$D$564)</f>
        <v>1</v>
      </c>
      <c r="BC564" s="116">
        <f>COUNTIF(BC$502:BC$553,$D$564)</f>
        <v>1</v>
      </c>
      <c r="BD564" s="116">
        <f>COUNTIF(BD$502:BD$553,$D$564)</f>
        <v>1</v>
      </c>
      <c r="BE564" s="116">
        <f>COUNTIF(BE$502:BE$553,$D$564)</f>
        <v>1</v>
      </c>
    </row>
    <row r="565" spans="1:57">
      <c r="A565" s="189">
        <v>6</v>
      </c>
      <c r="B565" s="187">
        <v>2</v>
      </c>
      <c r="C565" s="1091" t="s">
        <v>253</v>
      </c>
      <c r="D565" s="1092" t="s">
        <v>138</v>
      </c>
      <c r="E565" s="185">
        <f t="shared" ref="E565:AI565" si="95">COUNTIF(E$502:E$553,$D$565)</f>
        <v>0</v>
      </c>
      <c r="F565" s="185">
        <f t="shared" si="95"/>
        <v>0</v>
      </c>
      <c r="G565" s="185">
        <f t="shared" si="95"/>
        <v>0</v>
      </c>
      <c r="H565" s="185">
        <f t="shared" si="95"/>
        <v>0</v>
      </c>
      <c r="I565" s="185">
        <f t="shared" si="95"/>
        <v>0</v>
      </c>
      <c r="J565" s="185">
        <f t="shared" si="95"/>
        <v>0</v>
      </c>
      <c r="K565" s="185">
        <f t="shared" si="95"/>
        <v>0</v>
      </c>
      <c r="L565" s="185">
        <f t="shared" si="95"/>
        <v>0</v>
      </c>
      <c r="M565" s="185">
        <f t="shared" si="95"/>
        <v>0</v>
      </c>
      <c r="N565" s="185">
        <f t="shared" si="95"/>
        <v>0</v>
      </c>
      <c r="O565" s="185">
        <f t="shared" si="95"/>
        <v>0</v>
      </c>
      <c r="P565" s="185">
        <f t="shared" si="95"/>
        <v>0</v>
      </c>
      <c r="Q565" s="185">
        <f t="shared" si="95"/>
        <v>0</v>
      </c>
      <c r="R565" s="185">
        <f t="shared" si="95"/>
        <v>0</v>
      </c>
      <c r="S565" s="185">
        <f t="shared" si="95"/>
        <v>0</v>
      </c>
      <c r="T565" s="185">
        <f t="shared" si="95"/>
        <v>0</v>
      </c>
      <c r="U565" s="185">
        <f t="shared" si="95"/>
        <v>0</v>
      </c>
      <c r="V565" s="185">
        <f t="shared" si="95"/>
        <v>0</v>
      </c>
      <c r="W565" s="185">
        <f t="shared" si="95"/>
        <v>0</v>
      </c>
      <c r="X565" s="185">
        <f t="shared" si="95"/>
        <v>0</v>
      </c>
      <c r="Y565" s="185">
        <f t="shared" si="95"/>
        <v>0</v>
      </c>
      <c r="Z565" s="185">
        <f t="shared" si="95"/>
        <v>0</v>
      </c>
      <c r="AA565" s="185">
        <f t="shared" si="95"/>
        <v>0</v>
      </c>
      <c r="AB565" s="185">
        <f t="shared" si="95"/>
        <v>0</v>
      </c>
      <c r="AC565" s="185">
        <f t="shared" si="95"/>
        <v>0</v>
      </c>
      <c r="AD565" s="185">
        <f t="shared" si="95"/>
        <v>0</v>
      </c>
      <c r="AE565" s="185">
        <f t="shared" si="95"/>
        <v>0</v>
      </c>
      <c r="AF565" s="185">
        <f t="shared" si="95"/>
        <v>0</v>
      </c>
      <c r="AG565" s="185">
        <f t="shared" si="95"/>
        <v>0</v>
      </c>
      <c r="AH565" s="185">
        <f t="shared" si="95"/>
        <v>0</v>
      </c>
      <c r="AI565" s="185">
        <f t="shared" si="95"/>
        <v>0</v>
      </c>
      <c r="AJ565" s="117"/>
      <c r="AK565" s="117"/>
      <c r="AY565" s="185">
        <f>COUNTIF(AY$502:AY$553,$D$565)</f>
        <v>0</v>
      </c>
      <c r="AZ565" s="185">
        <f>COUNTIF(AZ$502:AZ$553,$D$565)</f>
        <v>1</v>
      </c>
      <c r="BA565" s="185">
        <f>COUNTIF(BA$502:BA$553,$D$565)</f>
        <v>1</v>
      </c>
      <c r="BC565" s="185">
        <f>COUNTIF(BC$502:BC$553,$D$565)</f>
        <v>1</v>
      </c>
      <c r="BD565" s="185">
        <f>COUNTIF(BD$502:BD$553,$D$565)</f>
        <v>1</v>
      </c>
      <c r="BE565" s="185">
        <f>COUNTIF(BE$502:BE$553,$D$565)</f>
        <v>1</v>
      </c>
    </row>
    <row r="566" spans="1:57">
      <c r="A566" s="189">
        <v>4</v>
      </c>
      <c r="B566" s="187"/>
      <c r="C566" s="1091" t="s">
        <v>254</v>
      </c>
      <c r="D566" s="1093" t="s">
        <v>234</v>
      </c>
      <c r="E566" s="185">
        <f t="shared" ref="E566:AI566" si="96">COUNTIF(E$502:E$553,$D$566)</f>
        <v>0</v>
      </c>
      <c r="F566" s="185">
        <f t="shared" si="96"/>
        <v>0</v>
      </c>
      <c r="G566" s="185">
        <f t="shared" si="96"/>
        <v>0</v>
      </c>
      <c r="H566" s="185">
        <f t="shared" si="96"/>
        <v>0</v>
      </c>
      <c r="I566" s="185">
        <f t="shared" si="96"/>
        <v>0</v>
      </c>
      <c r="J566" s="185">
        <f t="shared" si="96"/>
        <v>0</v>
      </c>
      <c r="K566" s="185">
        <f t="shared" si="96"/>
        <v>0</v>
      </c>
      <c r="L566" s="185">
        <f t="shared" si="96"/>
        <v>0</v>
      </c>
      <c r="M566" s="185">
        <f t="shared" si="96"/>
        <v>0</v>
      </c>
      <c r="N566" s="185">
        <f t="shared" si="96"/>
        <v>0</v>
      </c>
      <c r="O566" s="185">
        <f t="shared" si="96"/>
        <v>0</v>
      </c>
      <c r="P566" s="185">
        <f t="shared" si="96"/>
        <v>0</v>
      </c>
      <c r="Q566" s="185">
        <f t="shared" si="96"/>
        <v>0</v>
      </c>
      <c r="R566" s="185">
        <f t="shared" si="96"/>
        <v>0</v>
      </c>
      <c r="S566" s="185">
        <f t="shared" si="96"/>
        <v>0</v>
      </c>
      <c r="T566" s="185">
        <f t="shared" si="96"/>
        <v>0</v>
      </c>
      <c r="U566" s="185">
        <f t="shared" si="96"/>
        <v>0</v>
      </c>
      <c r="V566" s="185">
        <f t="shared" si="96"/>
        <v>0</v>
      </c>
      <c r="W566" s="185">
        <f t="shared" si="96"/>
        <v>0</v>
      </c>
      <c r="X566" s="185">
        <f t="shared" si="96"/>
        <v>0</v>
      </c>
      <c r="Y566" s="185">
        <f t="shared" si="96"/>
        <v>0</v>
      </c>
      <c r="Z566" s="185">
        <f t="shared" si="96"/>
        <v>0</v>
      </c>
      <c r="AA566" s="185">
        <f t="shared" si="96"/>
        <v>0</v>
      </c>
      <c r="AB566" s="185">
        <f t="shared" si="96"/>
        <v>0</v>
      </c>
      <c r="AC566" s="185">
        <f t="shared" si="96"/>
        <v>0</v>
      </c>
      <c r="AD566" s="185">
        <f t="shared" si="96"/>
        <v>0</v>
      </c>
      <c r="AE566" s="185">
        <f t="shared" si="96"/>
        <v>0</v>
      </c>
      <c r="AF566" s="185">
        <f t="shared" si="96"/>
        <v>0</v>
      </c>
      <c r="AG566" s="185">
        <f t="shared" si="96"/>
        <v>0</v>
      </c>
      <c r="AH566" s="185">
        <f t="shared" si="96"/>
        <v>0</v>
      </c>
      <c r="AI566" s="185">
        <f t="shared" si="96"/>
        <v>0</v>
      </c>
      <c r="AJ566" s="117"/>
      <c r="AK566" s="117"/>
      <c r="AY566" s="185">
        <f>COUNTIF(AY$502:AY$553,$D$566)</f>
        <v>0</v>
      </c>
      <c r="AZ566" s="185">
        <f>COUNTIF(AZ$502:AZ$553,$D$566)</f>
        <v>1</v>
      </c>
      <c r="BA566" s="185">
        <f>COUNTIF(BA$502:BA$553,$D$566)</f>
        <v>1</v>
      </c>
      <c r="BC566" s="185">
        <f>COUNTIF(BC$502:BC$553,$D$566)</f>
        <v>1</v>
      </c>
      <c r="BD566" s="185">
        <f>COUNTIF(BD$502:BD$553,$D$566)</f>
        <v>1</v>
      </c>
      <c r="BE566" s="185">
        <f>COUNTIF(BE$502:BE$553,$D$566)</f>
        <v>1</v>
      </c>
    </row>
    <row r="567" spans="1:57">
      <c r="A567" s="122">
        <v>2</v>
      </c>
      <c r="B567" s="296">
        <v>2</v>
      </c>
      <c r="C567" s="121" t="s">
        <v>255</v>
      </c>
      <c r="D567" s="1094" t="s">
        <v>247</v>
      </c>
      <c r="E567" s="123">
        <f t="shared" ref="E567:AI567" si="97">COUNTIF(E$502:E$553,$D$567)</f>
        <v>0</v>
      </c>
      <c r="F567" s="123">
        <f t="shared" si="97"/>
        <v>0</v>
      </c>
      <c r="G567" s="123">
        <f t="shared" si="97"/>
        <v>0</v>
      </c>
      <c r="H567" s="123">
        <f t="shared" si="97"/>
        <v>0</v>
      </c>
      <c r="I567" s="123">
        <f t="shared" si="97"/>
        <v>0</v>
      </c>
      <c r="J567" s="123">
        <f t="shared" si="97"/>
        <v>0</v>
      </c>
      <c r="K567" s="123">
        <f t="shared" si="97"/>
        <v>0</v>
      </c>
      <c r="L567" s="123">
        <f t="shared" si="97"/>
        <v>0</v>
      </c>
      <c r="M567" s="123">
        <f t="shared" si="97"/>
        <v>0</v>
      </c>
      <c r="N567" s="123">
        <f t="shared" si="97"/>
        <v>0</v>
      </c>
      <c r="O567" s="123">
        <f t="shared" si="97"/>
        <v>0</v>
      </c>
      <c r="P567" s="123">
        <f t="shared" si="97"/>
        <v>0</v>
      </c>
      <c r="Q567" s="123">
        <f t="shared" si="97"/>
        <v>0</v>
      </c>
      <c r="R567" s="123">
        <f t="shared" si="97"/>
        <v>0</v>
      </c>
      <c r="S567" s="123">
        <f t="shared" si="97"/>
        <v>0</v>
      </c>
      <c r="T567" s="123">
        <f t="shared" si="97"/>
        <v>0</v>
      </c>
      <c r="U567" s="123">
        <f t="shared" si="97"/>
        <v>0</v>
      </c>
      <c r="V567" s="123">
        <f t="shared" si="97"/>
        <v>0</v>
      </c>
      <c r="W567" s="123">
        <f t="shared" si="97"/>
        <v>0</v>
      </c>
      <c r="X567" s="123">
        <f t="shared" si="97"/>
        <v>0</v>
      </c>
      <c r="Y567" s="123">
        <f t="shared" si="97"/>
        <v>0</v>
      </c>
      <c r="Z567" s="123">
        <f t="shared" si="97"/>
        <v>0</v>
      </c>
      <c r="AA567" s="123">
        <f t="shared" si="97"/>
        <v>0</v>
      </c>
      <c r="AB567" s="123">
        <f t="shared" si="97"/>
        <v>0</v>
      </c>
      <c r="AC567" s="123">
        <f t="shared" si="97"/>
        <v>0</v>
      </c>
      <c r="AD567" s="123">
        <f t="shared" si="97"/>
        <v>0</v>
      </c>
      <c r="AE567" s="123">
        <f t="shared" si="97"/>
        <v>0</v>
      </c>
      <c r="AF567" s="123">
        <f t="shared" si="97"/>
        <v>0</v>
      </c>
      <c r="AG567" s="123">
        <f t="shared" si="97"/>
        <v>0</v>
      </c>
      <c r="AH567" s="123">
        <f t="shared" si="97"/>
        <v>0</v>
      </c>
      <c r="AI567" s="123">
        <f t="shared" si="97"/>
        <v>0</v>
      </c>
      <c r="AJ567" s="117"/>
      <c r="AK567" s="117"/>
      <c r="AY567" s="123">
        <f>COUNTIF(AY$502:AY$553,$D$567)</f>
        <v>1</v>
      </c>
      <c r="AZ567" s="123">
        <f>COUNTIF(AZ$502:AZ$553,$D$567)</f>
        <v>0</v>
      </c>
      <c r="BA567" s="123">
        <f>COUNTIF(BA$502:BA$553,$D$567)</f>
        <v>0</v>
      </c>
      <c r="BC567" s="123">
        <f>COUNTIF(BC$502:BC$553,$D$567)</f>
        <v>0</v>
      </c>
      <c r="BD567" s="123">
        <f>COUNTIF(BD$502:BD$553,$D$567)</f>
        <v>0</v>
      </c>
      <c r="BE567" s="123">
        <f>COUNTIF(BE$502:BE$553,$D$567)</f>
        <v>0</v>
      </c>
    </row>
    <row r="568" spans="1:57">
      <c r="A568" s="127" t="s">
        <v>32</v>
      </c>
      <c r="B568" s="193"/>
      <c r="C568" s="129" t="e">
        <f>SUM(#REF!)</f>
        <v>#REF!</v>
      </c>
      <c r="D568" s="1095"/>
      <c r="E568" s="1096"/>
      <c r="F568" s="1096"/>
      <c r="G568" s="1096"/>
      <c r="H568" s="1096"/>
      <c r="I568" s="1096"/>
      <c r="J568" s="1096"/>
      <c r="K568" s="1096"/>
      <c r="L568" s="1096"/>
      <c r="M568" s="1096"/>
      <c r="N568" s="1096"/>
      <c r="O568" s="1096"/>
      <c r="P568" s="1096"/>
      <c r="Q568" s="1096"/>
      <c r="R568" s="1096"/>
      <c r="S568" s="1096"/>
      <c r="T568" s="1096"/>
      <c r="U568" s="1096"/>
      <c r="V568" s="1096"/>
      <c r="W568" s="1096"/>
      <c r="X568" s="1096"/>
      <c r="Y568" s="1096"/>
      <c r="Z568" s="1096"/>
      <c r="AA568" s="1096"/>
      <c r="AB568" s="1096"/>
      <c r="AC568" s="1096"/>
      <c r="AD568" s="1096"/>
      <c r="AE568" s="1096"/>
      <c r="AF568" s="1096"/>
      <c r="AG568" s="1096"/>
      <c r="AH568" s="1096"/>
      <c r="AI568" s="1096"/>
      <c r="AJ568" s="117"/>
      <c r="AK568" s="117"/>
      <c r="AY568" s="1096"/>
      <c r="AZ568" s="1096"/>
      <c r="BA568" s="1096"/>
      <c r="BC568" s="1096"/>
      <c r="BD568" s="1096"/>
      <c r="BE568" s="1096"/>
    </row>
    <row r="569" spans="1:57">
      <c r="A569" s="135" t="s">
        <v>34</v>
      </c>
      <c r="B569" s="195"/>
      <c r="C569" s="196" t="e">
        <f>SUM(#REF!)</f>
        <v>#REF!</v>
      </c>
      <c r="D569" s="1097"/>
      <c r="E569" s="297">
        <f t="shared" ref="E569:AI569" si="98">SUM(E502:E553)</f>
        <v>0</v>
      </c>
      <c r="F569" s="297">
        <f t="shared" si="98"/>
        <v>0</v>
      </c>
      <c r="G569" s="297">
        <f t="shared" si="98"/>
        <v>0</v>
      </c>
      <c r="H569" s="297">
        <f t="shared" si="98"/>
        <v>0</v>
      </c>
      <c r="I569" s="297">
        <f t="shared" si="98"/>
        <v>0</v>
      </c>
      <c r="J569" s="297">
        <f t="shared" si="98"/>
        <v>0</v>
      </c>
      <c r="K569" s="297">
        <f t="shared" si="98"/>
        <v>0</v>
      </c>
      <c r="L569" s="297">
        <f t="shared" si="98"/>
        <v>0</v>
      </c>
      <c r="M569" s="297">
        <f t="shared" si="98"/>
        <v>0</v>
      </c>
      <c r="N569" s="297">
        <f t="shared" si="98"/>
        <v>0</v>
      </c>
      <c r="O569" s="297">
        <f t="shared" si="98"/>
        <v>0</v>
      </c>
      <c r="P569" s="297">
        <f t="shared" si="98"/>
        <v>0</v>
      </c>
      <c r="Q569" s="297">
        <f t="shared" si="98"/>
        <v>0</v>
      </c>
      <c r="R569" s="297">
        <f t="shared" si="98"/>
        <v>0</v>
      </c>
      <c r="S569" s="297">
        <f t="shared" si="98"/>
        <v>0</v>
      </c>
      <c r="T569" s="297">
        <f t="shared" si="98"/>
        <v>0</v>
      </c>
      <c r="U569" s="1079">
        <f t="shared" si="98"/>
        <v>0</v>
      </c>
      <c r="V569" s="297">
        <f t="shared" si="98"/>
        <v>0</v>
      </c>
      <c r="W569" s="297">
        <f t="shared" si="98"/>
        <v>0</v>
      </c>
      <c r="X569" s="297">
        <f t="shared" si="98"/>
        <v>0</v>
      </c>
      <c r="Y569" s="297">
        <f t="shared" si="98"/>
        <v>0</v>
      </c>
      <c r="Z569" s="297">
        <f t="shared" si="98"/>
        <v>0</v>
      </c>
      <c r="AA569" s="297">
        <f t="shared" si="98"/>
        <v>0</v>
      </c>
      <c r="AB569" s="297">
        <f t="shared" si="98"/>
        <v>0</v>
      </c>
      <c r="AC569" s="297">
        <f t="shared" si="98"/>
        <v>0</v>
      </c>
      <c r="AD569" s="297">
        <f t="shared" si="98"/>
        <v>0</v>
      </c>
      <c r="AE569" s="297">
        <f t="shared" si="98"/>
        <v>0</v>
      </c>
      <c r="AF569" s="297">
        <f t="shared" si="98"/>
        <v>0</v>
      </c>
      <c r="AG569" s="297">
        <f t="shared" si="98"/>
        <v>0</v>
      </c>
      <c r="AH569" s="297">
        <f t="shared" si="98"/>
        <v>0</v>
      </c>
      <c r="AI569" s="297">
        <f t="shared" si="98"/>
        <v>0</v>
      </c>
      <c r="AJ569" s="132">
        <f>SUM(E569:S569)</f>
        <v>0</v>
      </c>
      <c r="AK569" s="117"/>
      <c r="AY569" s="297">
        <f>SUM(AY502:AY553)</f>
        <v>0</v>
      </c>
      <c r="AZ569" s="297">
        <f>SUM(AZ502:AZ553)</f>
        <v>2</v>
      </c>
      <c r="BA569" s="297">
        <f>SUM(BA502:BA553)</f>
        <v>0</v>
      </c>
      <c r="BC569" s="297">
        <f>SUM(BC502:BC553)</f>
        <v>0</v>
      </c>
      <c r="BD569" s="297">
        <f>SUM(BD502:BD553)</f>
        <v>0</v>
      </c>
      <c r="BE569" s="297">
        <f>SUM(BE502:BE553)</f>
        <v>0</v>
      </c>
    </row>
    <row r="570" spans="1:57">
      <c r="A570" s="1080" t="s">
        <v>36</v>
      </c>
      <c r="B570" s="1081"/>
      <c r="C570" s="1082" t="e">
        <f>SUM(C568:C569)</f>
        <v>#REF!</v>
      </c>
      <c r="D570" s="1098"/>
      <c r="E570" s="1084" t="str">
        <f t="shared" ref="E570:AI570" si="99">IF(E569=20,1,"ERRORE")</f>
        <v>ERRORE</v>
      </c>
      <c r="F570" s="1084" t="str">
        <f t="shared" si="99"/>
        <v>ERRORE</v>
      </c>
      <c r="G570" s="1084" t="str">
        <f t="shared" si="99"/>
        <v>ERRORE</v>
      </c>
      <c r="H570" s="1084" t="str">
        <f t="shared" si="99"/>
        <v>ERRORE</v>
      </c>
      <c r="I570" s="1084" t="str">
        <f t="shared" si="99"/>
        <v>ERRORE</v>
      </c>
      <c r="J570" s="1084" t="str">
        <f t="shared" si="99"/>
        <v>ERRORE</v>
      </c>
      <c r="K570" s="1084" t="str">
        <f t="shared" si="99"/>
        <v>ERRORE</v>
      </c>
      <c r="L570" s="1084" t="str">
        <f t="shared" si="99"/>
        <v>ERRORE</v>
      </c>
      <c r="M570" s="1084" t="str">
        <f t="shared" si="99"/>
        <v>ERRORE</v>
      </c>
      <c r="N570" s="1084" t="str">
        <f t="shared" si="99"/>
        <v>ERRORE</v>
      </c>
      <c r="O570" s="1084" t="str">
        <f t="shared" si="99"/>
        <v>ERRORE</v>
      </c>
      <c r="P570" s="1084" t="str">
        <f t="shared" si="99"/>
        <v>ERRORE</v>
      </c>
      <c r="Q570" s="1084" t="str">
        <f t="shared" si="99"/>
        <v>ERRORE</v>
      </c>
      <c r="R570" s="1084" t="str">
        <f t="shared" si="99"/>
        <v>ERRORE</v>
      </c>
      <c r="S570" s="1084" t="str">
        <f t="shared" si="99"/>
        <v>ERRORE</v>
      </c>
      <c r="T570" s="1084" t="str">
        <f t="shared" si="99"/>
        <v>ERRORE</v>
      </c>
      <c r="U570" s="1085" t="str">
        <f t="shared" si="99"/>
        <v>ERRORE</v>
      </c>
      <c r="V570" s="1084" t="str">
        <f t="shared" si="99"/>
        <v>ERRORE</v>
      </c>
      <c r="W570" s="1084" t="str">
        <f t="shared" si="99"/>
        <v>ERRORE</v>
      </c>
      <c r="X570" s="1084" t="str">
        <f t="shared" si="99"/>
        <v>ERRORE</v>
      </c>
      <c r="Y570" s="1084" t="str">
        <f t="shared" si="99"/>
        <v>ERRORE</v>
      </c>
      <c r="Z570" s="1084" t="str">
        <f t="shared" si="99"/>
        <v>ERRORE</v>
      </c>
      <c r="AA570" s="1084" t="str">
        <f t="shared" si="99"/>
        <v>ERRORE</v>
      </c>
      <c r="AB570" s="1084" t="str">
        <f t="shared" si="99"/>
        <v>ERRORE</v>
      </c>
      <c r="AC570" s="1084" t="str">
        <f t="shared" si="99"/>
        <v>ERRORE</v>
      </c>
      <c r="AD570" s="1084" t="str">
        <f t="shared" si="99"/>
        <v>ERRORE</v>
      </c>
      <c r="AE570" s="1084" t="str">
        <f t="shared" si="99"/>
        <v>ERRORE</v>
      </c>
      <c r="AF570" s="1084" t="str">
        <f t="shared" si="99"/>
        <v>ERRORE</v>
      </c>
      <c r="AG570" s="1084" t="str">
        <f t="shared" si="99"/>
        <v>ERRORE</v>
      </c>
      <c r="AH570" s="1084" t="str">
        <f t="shared" si="99"/>
        <v>ERRORE</v>
      </c>
      <c r="AI570" s="1084" t="str">
        <f t="shared" si="99"/>
        <v>ERRORE</v>
      </c>
      <c r="AJ570" s="138" t="e">
        <f>SUM(#REF!)</f>
        <v>#REF!</v>
      </c>
      <c r="AK570" s="117"/>
      <c r="AY570" s="1084" t="str">
        <f>IF(AY569=20,1,"ERRORE")</f>
        <v>ERRORE</v>
      </c>
      <c r="AZ570" s="1084" t="str">
        <f>IF(AZ569=20,1,"ERRORE")</f>
        <v>ERRORE</v>
      </c>
      <c r="BA570" s="1084" t="str">
        <f>IF(BA569=20,1,"ERRORE")</f>
        <v>ERRORE</v>
      </c>
      <c r="BC570" s="1084" t="str">
        <f>IF(BC569=20,1,"ERRORE")</f>
        <v>ERRORE</v>
      </c>
      <c r="BD570" s="1084" t="str">
        <f>IF(BD569=20,1,"ERRORE")</f>
        <v>ERRORE</v>
      </c>
      <c r="BE570" s="1084" t="str">
        <f>IF(BE569=20,1,"ERRORE")</f>
        <v>ERRORE</v>
      </c>
    </row>
    <row r="571" spans="1:57">
      <c r="A571" s="1086"/>
      <c r="B571" s="1087"/>
      <c r="C571" s="1099" t="s">
        <v>256</v>
      </c>
      <c r="D571" s="1100"/>
      <c r="E571" s="1096"/>
      <c r="F571" s="1096"/>
      <c r="G571" s="1096"/>
      <c r="H571" s="1096"/>
      <c r="I571" s="1096"/>
      <c r="J571" s="1096"/>
      <c r="K571" s="1096"/>
      <c r="L571" s="1096"/>
      <c r="M571" s="1096"/>
      <c r="N571" s="1096"/>
      <c r="O571" s="1096"/>
      <c r="P571" s="1096"/>
      <c r="Q571" s="1096"/>
      <c r="R571" s="1096"/>
      <c r="S571" s="1096"/>
      <c r="T571" s="1096"/>
      <c r="U571" s="1096"/>
      <c r="V571" s="1096"/>
      <c r="W571" s="1096"/>
      <c r="X571" s="1096"/>
      <c r="Y571" s="1096"/>
      <c r="Z571" s="1096"/>
      <c r="AA571" s="1096"/>
      <c r="AB571" s="1096"/>
      <c r="AC571" s="1096"/>
      <c r="AD571" s="1096"/>
      <c r="AE571" s="1096"/>
      <c r="AF571" s="1096"/>
      <c r="AG571" s="1096"/>
      <c r="AH571" s="1096"/>
      <c r="AI571" s="1096"/>
      <c r="AJ571" s="117"/>
      <c r="AK571" s="117"/>
      <c r="AY571" s="1096"/>
      <c r="AZ571" s="1096"/>
      <c r="BA571" s="1096"/>
      <c r="BC571" s="1096"/>
      <c r="BD571" s="1096"/>
      <c r="BE571" s="1096"/>
    </row>
    <row r="572" spans="1:57">
      <c r="A572" s="112">
        <v>8</v>
      </c>
      <c r="B572" s="179"/>
      <c r="C572" s="114" t="s">
        <v>156</v>
      </c>
      <c r="D572" s="115" t="s">
        <v>257</v>
      </c>
      <c r="E572" s="116">
        <f t="shared" ref="E572:AI572" si="100">COUNTIF(E$502:E$553,$D$572)</f>
        <v>0</v>
      </c>
      <c r="F572" s="116">
        <f t="shared" si="100"/>
        <v>0</v>
      </c>
      <c r="G572" s="116">
        <f t="shared" si="100"/>
        <v>0</v>
      </c>
      <c r="H572" s="116">
        <f t="shared" si="100"/>
        <v>0</v>
      </c>
      <c r="I572" s="116">
        <f t="shared" si="100"/>
        <v>0</v>
      </c>
      <c r="J572" s="116">
        <f t="shared" si="100"/>
        <v>0</v>
      </c>
      <c r="K572" s="116">
        <f t="shared" si="100"/>
        <v>0</v>
      </c>
      <c r="L572" s="116">
        <f t="shared" si="100"/>
        <v>0</v>
      </c>
      <c r="M572" s="116">
        <f t="shared" si="100"/>
        <v>0</v>
      </c>
      <c r="N572" s="116">
        <f t="shared" si="100"/>
        <v>0</v>
      </c>
      <c r="O572" s="116">
        <f t="shared" si="100"/>
        <v>0</v>
      </c>
      <c r="P572" s="116">
        <f t="shared" si="100"/>
        <v>0</v>
      </c>
      <c r="Q572" s="116">
        <f t="shared" si="100"/>
        <v>0</v>
      </c>
      <c r="R572" s="116">
        <f t="shared" si="100"/>
        <v>0</v>
      </c>
      <c r="S572" s="116">
        <f t="shared" si="100"/>
        <v>0</v>
      </c>
      <c r="T572" s="116">
        <f t="shared" si="100"/>
        <v>0</v>
      </c>
      <c r="U572" s="116">
        <f t="shared" si="100"/>
        <v>0</v>
      </c>
      <c r="V572" s="116">
        <f t="shared" si="100"/>
        <v>0</v>
      </c>
      <c r="W572" s="116">
        <f t="shared" si="100"/>
        <v>0</v>
      </c>
      <c r="X572" s="116">
        <f t="shared" si="100"/>
        <v>0</v>
      </c>
      <c r="Y572" s="116">
        <f t="shared" si="100"/>
        <v>0</v>
      </c>
      <c r="Z572" s="116">
        <f t="shared" si="100"/>
        <v>0</v>
      </c>
      <c r="AA572" s="116">
        <f t="shared" si="100"/>
        <v>0</v>
      </c>
      <c r="AB572" s="116">
        <f t="shared" si="100"/>
        <v>0</v>
      </c>
      <c r="AC572" s="116">
        <f t="shared" si="100"/>
        <v>0</v>
      </c>
      <c r="AD572" s="116">
        <f t="shared" si="100"/>
        <v>0</v>
      </c>
      <c r="AE572" s="116">
        <f t="shared" si="100"/>
        <v>0</v>
      </c>
      <c r="AF572" s="116">
        <f t="shared" si="100"/>
        <v>0</v>
      </c>
      <c r="AG572" s="116">
        <f t="shared" si="100"/>
        <v>0</v>
      </c>
      <c r="AH572" s="116">
        <f t="shared" si="100"/>
        <v>0</v>
      </c>
      <c r="AI572" s="116">
        <f t="shared" si="100"/>
        <v>0</v>
      </c>
      <c r="AJ572" s="117"/>
      <c r="AK572" s="117"/>
      <c r="AY572" s="646"/>
      <c r="AZ572" s="646"/>
      <c r="BA572" s="646"/>
      <c r="BC572" s="116">
        <f>COUNTIF(BC$502:BC$553,$D$572)</f>
        <v>0</v>
      </c>
      <c r="BD572" s="116">
        <f>COUNTIF(BD$502:BD$553,$D$572)</f>
        <v>0</v>
      </c>
      <c r="BE572" s="116">
        <f>COUNTIF(BE$502:BE$553,$D$572)</f>
        <v>0</v>
      </c>
    </row>
    <row r="573" spans="1:57">
      <c r="A573" s="181">
        <v>8</v>
      </c>
      <c r="B573" s="295" t="s">
        <v>11</v>
      </c>
      <c r="C573" s="183" t="s">
        <v>46</v>
      </c>
      <c r="D573" s="184" t="s">
        <v>258</v>
      </c>
      <c r="E573" s="185">
        <f t="shared" ref="E573:AI573" si="101">COUNTIF(E$502:E$553,$D$573)</f>
        <v>0</v>
      </c>
      <c r="F573" s="185">
        <f t="shared" si="101"/>
        <v>0</v>
      </c>
      <c r="G573" s="185">
        <f t="shared" si="101"/>
        <v>0</v>
      </c>
      <c r="H573" s="185">
        <f t="shared" si="101"/>
        <v>0</v>
      </c>
      <c r="I573" s="185">
        <f t="shared" si="101"/>
        <v>0</v>
      </c>
      <c r="J573" s="185">
        <f t="shared" si="101"/>
        <v>0</v>
      </c>
      <c r="K573" s="185">
        <f t="shared" si="101"/>
        <v>0</v>
      </c>
      <c r="L573" s="185">
        <f t="shared" si="101"/>
        <v>0</v>
      </c>
      <c r="M573" s="185">
        <f t="shared" si="101"/>
        <v>0</v>
      </c>
      <c r="N573" s="185">
        <f t="shared" si="101"/>
        <v>0</v>
      </c>
      <c r="O573" s="185">
        <f t="shared" si="101"/>
        <v>0</v>
      </c>
      <c r="P573" s="185">
        <f t="shared" si="101"/>
        <v>0</v>
      </c>
      <c r="Q573" s="185">
        <f t="shared" si="101"/>
        <v>0</v>
      </c>
      <c r="R573" s="185">
        <f t="shared" si="101"/>
        <v>0</v>
      </c>
      <c r="S573" s="185">
        <f t="shared" si="101"/>
        <v>0</v>
      </c>
      <c r="T573" s="185">
        <f t="shared" si="101"/>
        <v>0</v>
      </c>
      <c r="U573" s="185">
        <f t="shared" si="101"/>
        <v>0</v>
      </c>
      <c r="V573" s="185">
        <f t="shared" si="101"/>
        <v>0</v>
      </c>
      <c r="W573" s="185">
        <f t="shared" si="101"/>
        <v>0</v>
      </c>
      <c r="X573" s="185">
        <f t="shared" si="101"/>
        <v>0</v>
      </c>
      <c r="Y573" s="185">
        <f t="shared" si="101"/>
        <v>0</v>
      </c>
      <c r="Z573" s="185">
        <f t="shared" si="101"/>
        <v>0</v>
      </c>
      <c r="AA573" s="185">
        <f t="shared" si="101"/>
        <v>0</v>
      </c>
      <c r="AB573" s="185">
        <f t="shared" si="101"/>
        <v>0</v>
      </c>
      <c r="AC573" s="185">
        <f t="shared" si="101"/>
        <v>0</v>
      </c>
      <c r="AD573" s="185">
        <f t="shared" si="101"/>
        <v>0</v>
      </c>
      <c r="AE573" s="185">
        <f t="shared" si="101"/>
        <v>0</v>
      </c>
      <c r="AF573" s="185">
        <f t="shared" si="101"/>
        <v>0</v>
      </c>
      <c r="AG573" s="185">
        <f t="shared" si="101"/>
        <v>0</v>
      </c>
      <c r="AH573" s="185">
        <f t="shared" si="101"/>
        <v>0</v>
      </c>
      <c r="AI573" s="185">
        <f t="shared" si="101"/>
        <v>0</v>
      </c>
      <c r="AJ573" s="117"/>
      <c r="AK573" s="117"/>
      <c r="AY573" s="646"/>
      <c r="AZ573" s="646"/>
      <c r="BA573" s="646"/>
      <c r="BC573" s="185">
        <f>COUNTIF(BC$502:BC$553,$D$573)</f>
        <v>0</v>
      </c>
      <c r="BD573" s="185">
        <f>COUNTIF(BD$502:BD$553,$D$573)</f>
        <v>0</v>
      </c>
      <c r="BE573" s="185">
        <f>COUNTIF(BE$502:BE$553,$D$573)</f>
        <v>0</v>
      </c>
    </row>
    <row r="574" spans="1:57">
      <c r="A574" s="122" t="s">
        <v>11</v>
      </c>
      <c r="B574" s="296">
        <v>8</v>
      </c>
      <c r="C574" s="121" t="s">
        <v>125</v>
      </c>
      <c r="D574" s="122" t="s">
        <v>259</v>
      </c>
      <c r="E574" s="123">
        <f t="shared" ref="E574:AI574" si="102">COUNTIF(E$502:E$553,$D$574)</f>
        <v>0</v>
      </c>
      <c r="F574" s="123">
        <f t="shared" si="102"/>
        <v>0</v>
      </c>
      <c r="G574" s="123">
        <f t="shared" si="102"/>
        <v>0</v>
      </c>
      <c r="H574" s="123">
        <f t="shared" si="102"/>
        <v>0</v>
      </c>
      <c r="I574" s="123">
        <f t="shared" si="102"/>
        <v>0</v>
      </c>
      <c r="J574" s="123">
        <f t="shared" si="102"/>
        <v>0</v>
      </c>
      <c r="K574" s="123">
        <f t="shared" si="102"/>
        <v>0</v>
      </c>
      <c r="L574" s="123">
        <f t="shared" si="102"/>
        <v>0</v>
      </c>
      <c r="M574" s="123">
        <f t="shared" si="102"/>
        <v>0</v>
      </c>
      <c r="N574" s="123">
        <f t="shared" si="102"/>
        <v>0</v>
      </c>
      <c r="O574" s="123">
        <f t="shared" si="102"/>
        <v>0</v>
      </c>
      <c r="P574" s="123">
        <f t="shared" si="102"/>
        <v>0</v>
      </c>
      <c r="Q574" s="123">
        <f t="shared" si="102"/>
        <v>0</v>
      </c>
      <c r="R574" s="123">
        <f t="shared" si="102"/>
        <v>0</v>
      </c>
      <c r="S574" s="123">
        <f t="shared" si="102"/>
        <v>0</v>
      </c>
      <c r="T574" s="123">
        <f t="shared" si="102"/>
        <v>0</v>
      </c>
      <c r="U574" s="123">
        <f t="shared" si="102"/>
        <v>0</v>
      </c>
      <c r="V574" s="123">
        <f t="shared" si="102"/>
        <v>0</v>
      </c>
      <c r="W574" s="123">
        <f t="shared" si="102"/>
        <v>0</v>
      </c>
      <c r="X574" s="123">
        <f t="shared" si="102"/>
        <v>0</v>
      </c>
      <c r="Y574" s="123">
        <f t="shared" si="102"/>
        <v>0</v>
      </c>
      <c r="Z574" s="123">
        <f t="shared" si="102"/>
        <v>0</v>
      </c>
      <c r="AA574" s="123">
        <f t="shared" si="102"/>
        <v>0</v>
      </c>
      <c r="AB574" s="123">
        <f t="shared" si="102"/>
        <v>0</v>
      </c>
      <c r="AC574" s="123">
        <f t="shared" si="102"/>
        <v>0</v>
      </c>
      <c r="AD574" s="123">
        <f t="shared" si="102"/>
        <v>0</v>
      </c>
      <c r="AE574" s="123">
        <f t="shared" si="102"/>
        <v>0</v>
      </c>
      <c r="AF574" s="123">
        <f t="shared" si="102"/>
        <v>0</v>
      </c>
      <c r="AG574" s="123">
        <f t="shared" si="102"/>
        <v>0</v>
      </c>
      <c r="AH574" s="123">
        <f t="shared" si="102"/>
        <v>0</v>
      </c>
      <c r="AI574" s="123">
        <f t="shared" si="102"/>
        <v>0</v>
      </c>
      <c r="AJ574" s="117"/>
      <c r="AK574" s="117"/>
      <c r="AY574" s="646"/>
      <c r="AZ574" s="646"/>
      <c r="BA574" s="646"/>
      <c r="BC574" s="123">
        <f>COUNTIF(BC$502:BC$553,$D$574)</f>
        <v>0</v>
      </c>
      <c r="BD574" s="123">
        <f>COUNTIF(BD$502:BD$553,$D$574)</f>
        <v>0</v>
      </c>
      <c r="BE574" s="123">
        <f>COUNTIF(BE$502:BE$553,$D$574)</f>
        <v>0</v>
      </c>
    </row>
    <row r="575" spans="1:57">
      <c r="A575" s="633">
        <v>6</v>
      </c>
      <c r="B575" s="1089"/>
      <c r="C575" s="188" t="s">
        <v>260</v>
      </c>
      <c r="D575" s="1101" t="s">
        <v>231</v>
      </c>
      <c r="E575" s="116">
        <f t="shared" ref="E575:AI575" si="103">COUNTIF(E$502:E$553,$D$575)</f>
        <v>0</v>
      </c>
      <c r="F575" s="116">
        <f t="shared" si="103"/>
        <v>0</v>
      </c>
      <c r="G575" s="116">
        <f t="shared" si="103"/>
        <v>0</v>
      </c>
      <c r="H575" s="116">
        <f t="shared" si="103"/>
        <v>0</v>
      </c>
      <c r="I575" s="116">
        <f t="shared" si="103"/>
        <v>0</v>
      </c>
      <c r="J575" s="116">
        <f t="shared" si="103"/>
        <v>0</v>
      </c>
      <c r="K575" s="116">
        <f t="shared" si="103"/>
        <v>0</v>
      </c>
      <c r="L575" s="116">
        <f t="shared" si="103"/>
        <v>0</v>
      </c>
      <c r="M575" s="116">
        <f t="shared" si="103"/>
        <v>0</v>
      </c>
      <c r="N575" s="116">
        <f t="shared" si="103"/>
        <v>0</v>
      </c>
      <c r="O575" s="116">
        <f t="shared" si="103"/>
        <v>0</v>
      </c>
      <c r="P575" s="116">
        <f t="shared" si="103"/>
        <v>0</v>
      </c>
      <c r="Q575" s="116">
        <f t="shared" si="103"/>
        <v>0</v>
      </c>
      <c r="R575" s="116">
        <f t="shared" si="103"/>
        <v>0</v>
      </c>
      <c r="S575" s="116">
        <f t="shared" si="103"/>
        <v>0</v>
      </c>
      <c r="T575" s="116">
        <f t="shared" si="103"/>
        <v>0</v>
      </c>
      <c r="U575" s="116">
        <f t="shared" si="103"/>
        <v>0</v>
      </c>
      <c r="V575" s="116">
        <f t="shared" si="103"/>
        <v>0</v>
      </c>
      <c r="W575" s="116">
        <f t="shared" si="103"/>
        <v>0</v>
      </c>
      <c r="X575" s="116">
        <f t="shared" si="103"/>
        <v>0</v>
      </c>
      <c r="Y575" s="116">
        <f t="shared" si="103"/>
        <v>0</v>
      </c>
      <c r="Z575" s="116">
        <f t="shared" si="103"/>
        <v>0</v>
      </c>
      <c r="AA575" s="116">
        <f t="shared" si="103"/>
        <v>0</v>
      </c>
      <c r="AB575" s="116">
        <f t="shared" si="103"/>
        <v>0</v>
      </c>
      <c r="AC575" s="116">
        <f t="shared" si="103"/>
        <v>0</v>
      </c>
      <c r="AD575" s="116">
        <f t="shared" si="103"/>
        <v>0</v>
      </c>
      <c r="AE575" s="116">
        <f t="shared" si="103"/>
        <v>0</v>
      </c>
      <c r="AF575" s="116">
        <f t="shared" si="103"/>
        <v>0</v>
      </c>
      <c r="AG575" s="116">
        <f t="shared" si="103"/>
        <v>0</v>
      </c>
      <c r="AH575" s="116">
        <f t="shared" si="103"/>
        <v>0</v>
      </c>
      <c r="AI575" s="116">
        <f t="shared" si="103"/>
        <v>0</v>
      </c>
      <c r="AJ575" s="117"/>
      <c r="AK575" s="117"/>
      <c r="AY575" s="116">
        <f>COUNTIF(AY$502:AY$553,$D$575)</f>
        <v>1</v>
      </c>
      <c r="AZ575" s="116">
        <f>COUNTIF(AZ$502:AZ$553,$D$575)</f>
        <v>0</v>
      </c>
      <c r="BA575" s="116">
        <f>COUNTIF(BA$502:BA$553,$D$575)</f>
        <v>1</v>
      </c>
      <c r="BC575" s="116">
        <f>COUNTIF(BC$502:BC$553,$D$575)</f>
        <v>0</v>
      </c>
      <c r="BD575" s="116">
        <f>COUNTIF(BD$502:BD$553,$D$575)</f>
        <v>1</v>
      </c>
      <c r="BE575" s="116">
        <f>COUNTIF(BE$502:BE$553,$D$575)</f>
        <v>1</v>
      </c>
    </row>
    <row r="576" spans="1:57">
      <c r="A576" s="122">
        <v>2</v>
      </c>
      <c r="B576" s="296">
        <v>3</v>
      </c>
      <c r="C576" s="121" t="s">
        <v>261</v>
      </c>
      <c r="D576" s="1102" t="s">
        <v>89</v>
      </c>
      <c r="E576" s="123">
        <f t="shared" ref="E576:AI576" si="104">COUNTIF(E$502:E$553,$D$576)</f>
        <v>0</v>
      </c>
      <c r="F576" s="123">
        <f t="shared" si="104"/>
        <v>0</v>
      </c>
      <c r="G576" s="123">
        <f t="shared" si="104"/>
        <v>0</v>
      </c>
      <c r="H576" s="123">
        <f t="shared" si="104"/>
        <v>0</v>
      </c>
      <c r="I576" s="123">
        <f t="shared" si="104"/>
        <v>0</v>
      </c>
      <c r="J576" s="123">
        <f t="shared" si="104"/>
        <v>0</v>
      </c>
      <c r="K576" s="123">
        <f t="shared" si="104"/>
        <v>0</v>
      </c>
      <c r="L576" s="123">
        <f t="shared" si="104"/>
        <v>0</v>
      </c>
      <c r="M576" s="123">
        <f t="shared" si="104"/>
        <v>0</v>
      </c>
      <c r="N576" s="123">
        <f t="shared" si="104"/>
        <v>0</v>
      </c>
      <c r="O576" s="123">
        <f t="shared" si="104"/>
        <v>0</v>
      </c>
      <c r="P576" s="123">
        <f t="shared" si="104"/>
        <v>0</v>
      </c>
      <c r="Q576" s="123">
        <f t="shared" si="104"/>
        <v>0</v>
      </c>
      <c r="R576" s="123">
        <f t="shared" si="104"/>
        <v>0</v>
      </c>
      <c r="S576" s="123">
        <f t="shared" si="104"/>
        <v>0</v>
      </c>
      <c r="T576" s="123">
        <f t="shared" si="104"/>
        <v>0</v>
      </c>
      <c r="U576" s="123">
        <f t="shared" si="104"/>
        <v>0</v>
      </c>
      <c r="V576" s="123">
        <f t="shared" si="104"/>
        <v>0</v>
      </c>
      <c r="W576" s="123">
        <f t="shared" si="104"/>
        <v>0</v>
      </c>
      <c r="X576" s="123">
        <f t="shared" si="104"/>
        <v>0</v>
      </c>
      <c r="Y576" s="123">
        <f t="shared" si="104"/>
        <v>0</v>
      </c>
      <c r="Z576" s="123">
        <f t="shared" si="104"/>
        <v>0</v>
      </c>
      <c r="AA576" s="123">
        <f t="shared" si="104"/>
        <v>0</v>
      </c>
      <c r="AB576" s="123">
        <f t="shared" si="104"/>
        <v>0</v>
      </c>
      <c r="AC576" s="123">
        <f t="shared" si="104"/>
        <v>0</v>
      </c>
      <c r="AD576" s="123">
        <f t="shared" si="104"/>
        <v>0</v>
      </c>
      <c r="AE576" s="123">
        <f t="shared" si="104"/>
        <v>0</v>
      </c>
      <c r="AF576" s="123">
        <f t="shared" si="104"/>
        <v>0</v>
      </c>
      <c r="AG576" s="123">
        <f t="shared" si="104"/>
        <v>0</v>
      </c>
      <c r="AH576" s="123">
        <f t="shared" si="104"/>
        <v>0</v>
      </c>
      <c r="AI576" s="123">
        <f t="shared" si="104"/>
        <v>0</v>
      </c>
      <c r="AJ576" s="117"/>
      <c r="AK576" s="117"/>
      <c r="AY576" s="123">
        <f>COUNTIF(AY$502:AY$553,$D$576)</f>
        <v>1</v>
      </c>
      <c r="AZ576" s="123">
        <f>COUNTIF(AZ$502:AZ$553,$D$576)</f>
        <v>1</v>
      </c>
      <c r="BA576" s="123">
        <f>COUNTIF(BA$502:BA$553,$D$576)</f>
        <v>0</v>
      </c>
      <c r="BC576" s="123">
        <f>COUNTIF(BC$502:BC$553,$D$576)</f>
        <v>1</v>
      </c>
      <c r="BD576" s="123">
        <f>COUNTIF(BD$502:BD$553,$D$576)</f>
        <v>0</v>
      </c>
      <c r="BE576" s="123">
        <f>COUNTIF(BE$502:BE$553,$D$576)</f>
        <v>1</v>
      </c>
    </row>
    <row r="577" spans="1:57">
      <c r="A577" s="127" t="s">
        <v>32</v>
      </c>
      <c r="B577" s="193"/>
      <c r="C577" s="129" t="e">
        <f>SUM(#REF!)</f>
        <v>#REF!</v>
      </c>
    </row>
    <row r="578" spans="1:57">
      <c r="A578" s="135" t="s">
        <v>34</v>
      </c>
      <c r="B578" s="195"/>
      <c r="C578" s="196" t="e">
        <f>SUM(#REF!)</f>
        <v>#REF!</v>
      </c>
      <c r="E578" s="297">
        <f t="shared" ref="E578:AI578" si="105">SUM(E502:E553)</f>
        <v>0</v>
      </c>
      <c r="F578" s="297">
        <f t="shared" si="105"/>
        <v>0</v>
      </c>
      <c r="G578" s="297">
        <f t="shared" si="105"/>
        <v>0</v>
      </c>
      <c r="H578" s="297">
        <f t="shared" si="105"/>
        <v>0</v>
      </c>
      <c r="I578" s="297">
        <f t="shared" si="105"/>
        <v>0</v>
      </c>
      <c r="J578" s="297">
        <f t="shared" si="105"/>
        <v>0</v>
      </c>
      <c r="K578" s="297">
        <f t="shared" si="105"/>
        <v>0</v>
      </c>
      <c r="L578" s="297">
        <f t="shared" si="105"/>
        <v>0</v>
      </c>
      <c r="M578" s="297">
        <f t="shared" si="105"/>
        <v>0</v>
      </c>
      <c r="N578" s="297">
        <f t="shared" si="105"/>
        <v>0</v>
      </c>
      <c r="O578" s="297">
        <f t="shared" si="105"/>
        <v>0</v>
      </c>
      <c r="P578" s="297">
        <f t="shared" si="105"/>
        <v>0</v>
      </c>
      <c r="Q578" s="297">
        <f t="shared" si="105"/>
        <v>0</v>
      </c>
      <c r="R578" s="297">
        <f t="shared" si="105"/>
        <v>0</v>
      </c>
      <c r="S578" s="297">
        <f t="shared" si="105"/>
        <v>0</v>
      </c>
      <c r="T578" s="297">
        <f t="shared" si="105"/>
        <v>0</v>
      </c>
      <c r="U578" s="297">
        <f t="shared" si="105"/>
        <v>0</v>
      </c>
      <c r="V578" s="297">
        <f t="shared" si="105"/>
        <v>0</v>
      </c>
      <c r="W578" s="297">
        <f t="shared" si="105"/>
        <v>0</v>
      </c>
      <c r="X578" s="297">
        <f t="shared" si="105"/>
        <v>0</v>
      </c>
      <c r="Y578" s="297">
        <f t="shared" si="105"/>
        <v>0</v>
      </c>
      <c r="Z578" s="297">
        <f t="shared" si="105"/>
        <v>0</v>
      </c>
      <c r="AA578" s="297">
        <f t="shared" si="105"/>
        <v>0</v>
      </c>
      <c r="AB578" s="297">
        <f t="shared" si="105"/>
        <v>0</v>
      </c>
      <c r="AC578" s="297">
        <f t="shared" si="105"/>
        <v>0</v>
      </c>
      <c r="AD578" s="297">
        <f t="shared" si="105"/>
        <v>0</v>
      </c>
      <c r="AE578" s="297">
        <f t="shared" si="105"/>
        <v>0</v>
      </c>
      <c r="AF578" s="297">
        <f t="shared" si="105"/>
        <v>0</v>
      </c>
      <c r="AG578" s="297">
        <f t="shared" si="105"/>
        <v>0</v>
      </c>
      <c r="AH578" s="297">
        <f t="shared" si="105"/>
        <v>0</v>
      </c>
      <c r="AI578" s="297">
        <f t="shared" si="105"/>
        <v>0</v>
      </c>
      <c r="AJ578" s="132">
        <f>SUM(E578:S578)</f>
        <v>0</v>
      </c>
      <c r="AY578" s="297">
        <f>SUM(AY502:AY553)</f>
        <v>0</v>
      </c>
      <c r="AZ578" s="297">
        <f>SUM(AZ502:AZ553)</f>
        <v>2</v>
      </c>
      <c r="BA578" s="297">
        <f>SUM(BA502:BA553)</f>
        <v>0</v>
      </c>
      <c r="BC578" s="297">
        <f>SUM(BC502:BC553)</f>
        <v>0</v>
      </c>
      <c r="BD578" s="297">
        <f>SUM(BD502:BD553)</f>
        <v>0</v>
      </c>
      <c r="BE578" s="297">
        <f>SUM(BE502:BE553)</f>
        <v>0</v>
      </c>
    </row>
    <row r="579" spans="1:57">
      <c r="A579" s="1080" t="s">
        <v>36</v>
      </c>
      <c r="B579" s="1081"/>
      <c r="C579" s="1082" t="e">
        <f>SUM(C577:C578)</f>
        <v>#REF!</v>
      </c>
      <c r="D579" s="1103"/>
      <c r="E579" s="1104" t="str">
        <f>IF(E578=6,1,"ERRORE")</f>
        <v>ERRORE</v>
      </c>
      <c r="F579" s="1104" t="str">
        <f>IF(F578=11,1,"ERRORE")</f>
        <v>ERRORE</v>
      </c>
      <c r="G579" s="1104" t="str">
        <f>IF(G578=11,1,"ERRORE")</f>
        <v>ERRORE</v>
      </c>
      <c r="H579" s="1104" t="str">
        <f>IF(H578=11,1,"ERRORE")</f>
        <v>ERRORE</v>
      </c>
      <c r="I579" s="1104" t="str">
        <f>IF(I578=11,1,"ERRORE")</f>
        <v>ERRORE</v>
      </c>
      <c r="J579" s="1104" t="str">
        <f>IF(J578=11,1,"ERRORE")</f>
        <v>ERRORE</v>
      </c>
      <c r="K579" s="1104" t="str">
        <f>IF(K578=5,1,"ERRORE")</f>
        <v>ERRORE</v>
      </c>
      <c r="L579" s="1104" t="str">
        <f>IF(L578=6,1,"ERRORE")</f>
        <v>ERRORE</v>
      </c>
      <c r="M579" s="1104" t="str">
        <f>IF(M578=11,1,"ERRORE")</f>
        <v>ERRORE</v>
      </c>
      <c r="N579" s="1104" t="str">
        <f>IF(N578=11,1,"ERRORE")</f>
        <v>ERRORE</v>
      </c>
      <c r="O579" s="1104" t="str">
        <f>IF(O578=11,1,"ERRORE")</f>
        <v>ERRORE</v>
      </c>
      <c r="P579" s="1104" t="str">
        <f>IF(P578=11,1,"ERRORE")</f>
        <v>ERRORE</v>
      </c>
      <c r="Q579" s="1104" t="str">
        <f>IF(Q578=11,1,"ERRORE")</f>
        <v>ERRORE</v>
      </c>
      <c r="R579" s="1104" t="str">
        <f>IF(R578=19,1,"ERRORE")</f>
        <v>ERRORE</v>
      </c>
      <c r="S579" s="1104" t="str">
        <f>IF(S578=6,1,"ERRORE")</f>
        <v>ERRORE</v>
      </c>
      <c r="T579" s="1104" t="str">
        <f>IF(T578=11,1,"ERRORE")</f>
        <v>ERRORE</v>
      </c>
      <c r="U579" s="1104" t="str">
        <f>IF(U578=11,1,"ERRORE")</f>
        <v>ERRORE</v>
      </c>
      <c r="V579" s="1104" t="str">
        <f>IF(V578=11,1,"ERRORE")</f>
        <v>ERRORE</v>
      </c>
      <c r="W579" s="1104" t="str">
        <f>IF(W578=11,1,"ERRORE")</f>
        <v>ERRORE</v>
      </c>
      <c r="X579" s="1104" t="str">
        <f>IF(X578=11,1,"ERRORE")</f>
        <v>ERRORE</v>
      </c>
      <c r="Y579" s="1104" t="str">
        <f>IF(Y578=5,1,"ERRORE")</f>
        <v>ERRORE</v>
      </c>
      <c r="Z579" s="1104" t="str">
        <f>IF(Z578=6,1,"ERRORE")</f>
        <v>ERRORE</v>
      </c>
      <c r="AA579" s="1104" t="str">
        <f>IF(AA578=11,1,"ERRORE")</f>
        <v>ERRORE</v>
      </c>
      <c r="AB579" s="1104" t="str">
        <f>IF(AB578=11,1,"ERRORE")</f>
        <v>ERRORE</v>
      </c>
      <c r="AC579" s="1104" t="str">
        <f>IF(AC578=11,1,"ERRORE")</f>
        <v>ERRORE</v>
      </c>
      <c r="AD579" s="1104" t="str">
        <f>IF(AD578=11,1,"ERRORE")</f>
        <v>ERRORE</v>
      </c>
      <c r="AE579" s="1104" t="str">
        <f>IF(AE578=16,1,"ERRORE")</f>
        <v>ERRORE</v>
      </c>
      <c r="AF579" s="1104" t="str">
        <f>IF(AF578=5,1,"ERRORE")</f>
        <v>ERRORE</v>
      </c>
      <c r="AG579" s="1104" t="str">
        <f>IF(AG578=6,1,"ERRORE")</f>
        <v>ERRORE</v>
      </c>
      <c r="AH579" s="1104" t="str">
        <f>IF(AH578=11,1,"ERRORE")</f>
        <v>ERRORE</v>
      </c>
      <c r="AI579" s="1104" t="str">
        <f>IF(AI578=11,1,"ERRORE")</f>
        <v>ERRORE</v>
      </c>
      <c r="AJ579" s="138" t="e">
        <f>SUM(#REF!)</f>
        <v>#REF!</v>
      </c>
      <c r="AY579" s="1104" t="str">
        <f>IF(AY578=11,1,"ERRORE")</f>
        <v>ERRORE</v>
      </c>
      <c r="AZ579" s="1104" t="str">
        <f>IF(AZ578=11,1,"ERRORE")</f>
        <v>ERRORE</v>
      </c>
      <c r="BA579" s="1104" t="str">
        <f>IF(BA578=11,1,"ERRORE")</f>
        <v>ERRORE</v>
      </c>
      <c r="BC579" s="1104" t="str">
        <f>IF(BC578=11,1,"ERRORE")</f>
        <v>ERRORE</v>
      </c>
      <c r="BD579" s="1104" t="str">
        <f>IF(BD578=11,1,"ERRORE")</f>
        <v>ERRORE</v>
      </c>
      <c r="BE579" s="1104" t="str">
        <f>IF(BE578=11,1,"ERRORE")</f>
        <v>ERRORE</v>
      </c>
    </row>
    <row r="581" spans="1:57">
      <c r="A581" s="1105" t="s">
        <v>32</v>
      </c>
      <c r="B581" s="1106"/>
      <c r="C581" s="1107">
        <f>SUM(AJ502:AJ553)</f>
        <v>0</v>
      </c>
      <c r="D581" s="130"/>
      <c r="E581" s="1108">
        <f t="shared" ref="E581:AI581" si="106">SUM(E502:E553)</f>
        <v>0</v>
      </c>
      <c r="F581" s="1108">
        <f t="shared" si="106"/>
        <v>0</v>
      </c>
      <c r="G581" s="1108">
        <f t="shared" si="106"/>
        <v>0</v>
      </c>
      <c r="H581" s="1108">
        <f t="shared" si="106"/>
        <v>0</v>
      </c>
      <c r="I581" s="1108">
        <f t="shared" si="106"/>
        <v>0</v>
      </c>
      <c r="J581" s="1108">
        <f t="shared" si="106"/>
        <v>0</v>
      </c>
      <c r="K581" s="1108">
        <f t="shared" si="106"/>
        <v>0</v>
      </c>
      <c r="L581" s="1108">
        <f t="shared" si="106"/>
        <v>0</v>
      </c>
      <c r="M581" s="1108">
        <f t="shared" si="106"/>
        <v>0</v>
      </c>
      <c r="N581" s="1108">
        <f t="shared" si="106"/>
        <v>0</v>
      </c>
      <c r="O581" s="1108">
        <f t="shared" si="106"/>
        <v>0</v>
      </c>
      <c r="P581" s="1108">
        <f t="shared" si="106"/>
        <v>0</v>
      </c>
      <c r="Q581" s="1108">
        <f t="shared" si="106"/>
        <v>0</v>
      </c>
      <c r="R581" s="1108">
        <f t="shared" si="106"/>
        <v>0</v>
      </c>
      <c r="S581" s="1108">
        <f t="shared" si="106"/>
        <v>0</v>
      </c>
      <c r="T581" s="1108">
        <f t="shared" si="106"/>
        <v>0</v>
      </c>
      <c r="U581" s="1108">
        <f t="shared" si="106"/>
        <v>0</v>
      </c>
      <c r="V581" s="1108">
        <f t="shared" si="106"/>
        <v>0</v>
      </c>
      <c r="W581" s="1108">
        <f t="shared" si="106"/>
        <v>0</v>
      </c>
      <c r="X581" s="1108">
        <f t="shared" si="106"/>
        <v>0</v>
      </c>
      <c r="Y581" s="1108">
        <f t="shared" si="106"/>
        <v>0</v>
      </c>
      <c r="Z581" s="1108">
        <f t="shared" si="106"/>
        <v>0</v>
      </c>
      <c r="AA581" s="1108">
        <f t="shared" si="106"/>
        <v>0</v>
      </c>
      <c r="AB581" s="1108">
        <f t="shared" si="106"/>
        <v>0</v>
      </c>
      <c r="AC581" s="1108">
        <f t="shared" si="106"/>
        <v>0</v>
      </c>
      <c r="AD581" s="1108">
        <f t="shared" si="106"/>
        <v>0</v>
      </c>
      <c r="AE581" s="1108">
        <f t="shared" si="106"/>
        <v>0</v>
      </c>
      <c r="AF581" s="1108">
        <f t="shared" si="106"/>
        <v>0</v>
      </c>
      <c r="AG581" s="1108">
        <f t="shared" si="106"/>
        <v>0</v>
      </c>
      <c r="AH581" s="1108">
        <f t="shared" si="106"/>
        <v>0</v>
      </c>
      <c r="AI581" s="1108">
        <f t="shared" si="106"/>
        <v>0</v>
      </c>
      <c r="AJ581" s="132">
        <f>SUM(E581:S581)</f>
        <v>0</v>
      </c>
      <c r="AK581" s="133" t="s">
        <v>33</v>
      </c>
      <c r="AY581" s="1108">
        <f>SUM(AY502:AY553)</f>
        <v>0</v>
      </c>
      <c r="AZ581" s="1108">
        <f>SUM(AZ502:AZ553)</f>
        <v>2</v>
      </c>
      <c r="BA581" s="1108">
        <f>SUM(BA502:BA553)</f>
        <v>0</v>
      </c>
      <c r="BC581" s="1108">
        <f>SUM(BC502:BC553)</f>
        <v>0</v>
      </c>
      <c r="BD581" s="1108">
        <f>SUM(BD502:BD553)</f>
        <v>0</v>
      </c>
      <c r="BE581" s="1108">
        <f>SUM(BE502:BE553)</f>
        <v>0</v>
      </c>
    </row>
    <row r="582" spans="1:57">
      <c r="A582" s="1109" t="s">
        <v>34</v>
      </c>
      <c r="B582" s="450"/>
      <c r="C582" s="1110">
        <f>SUM(AK502:AK553)</f>
        <v>0</v>
      </c>
      <c r="D582" s="130"/>
      <c r="E582" s="1104" t="str">
        <f>IF(E581=50,1,"ERRORE")</f>
        <v>ERRORE</v>
      </c>
      <c r="F582" s="1104" t="str">
        <f>IF(F581=55,1,"ERRORE")</f>
        <v>ERRORE</v>
      </c>
      <c r="G582" s="1104" t="str">
        <f>IF(G581=55,1,"ERRORE")</f>
        <v>ERRORE</v>
      </c>
      <c r="H582" s="1104" t="str">
        <f>IF(H581=55,1,"ERRORE")</f>
        <v>ERRORE</v>
      </c>
      <c r="I582" s="1104" t="str">
        <f>IF(I581=55,1,"ERRORE")</f>
        <v>ERRORE</v>
      </c>
      <c r="J582" s="1104" t="str">
        <f>IF(J581=55,1,"ERRORE")</f>
        <v>ERRORE</v>
      </c>
      <c r="K582" s="1104" t="str">
        <f>IF(K581=49,1,"ERRORE")</f>
        <v>ERRORE</v>
      </c>
      <c r="L582" s="1104" t="str">
        <f>IF(L581=50,1,"ERRORE")</f>
        <v>ERRORE</v>
      </c>
      <c r="M582" s="1104" t="str">
        <f>IF(M581=55,1,"ERRORE")</f>
        <v>ERRORE</v>
      </c>
      <c r="N582" s="1104" t="str">
        <f>IF(N581=55,1,"ERRORE")</f>
        <v>ERRORE</v>
      </c>
      <c r="O582" s="1104" t="str">
        <f>IF(O581=55,1,"ERRORE")</f>
        <v>ERRORE</v>
      </c>
      <c r="P582" s="1104" t="str">
        <f>IF(P581=55,1,"ERRORE")</f>
        <v>ERRORE</v>
      </c>
      <c r="Q582" s="1104" t="str">
        <f>IF(Q581=55,1,"ERRORE")</f>
        <v>ERRORE</v>
      </c>
      <c r="R582" s="1104" t="str">
        <f>IF(R581=49,1,"ERRORE")</f>
        <v>ERRORE</v>
      </c>
      <c r="S582" s="1104" t="str">
        <f>IF(S581=50,1,"ERRORE")</f>
        <v>ERRORE</v>
      </c>
      <c r="T582" s="1104" t="str">
        <f>IF(T581=55,1,"ERRORE")</f>
        <v>ERRORE</v>
      </c>
      <c r="U582" s="1104" t="str">
        <f>IF(U581=55,1,"ERRORE")</f>
        <v>ERRORE</v>
      </c>
      <c r="V582" s="1104" t="str">
        <f>IF(V581=55,1,"ERRORE")</f>
        <v>ERRORE</v>
      </c>
      <c r="W582" s="1104" t="str">
        <f>IF(W581=55,1,"ERRORE")</f>
        <v>ERRORE</v>
      </c>
      <c r="X582" s="1104" t="str">
        <f>IF(X581=55,1,"ERRORE")</f>
        <v>ERRORE</v>
      </c>
      <c r="Y582" s="1104" t="str">
        <f>IF(Y581=49,1,"ERRORE")</f>
        <v>ERRORE</v>
      </c>
      <c r="Z582" s="1104" t="str">
        <f>IF(Z581=50,1,"ERRORE")</f>
        <v>ERRORE</v>
      </c>
      <c r="AA582" s="1104" t="str">
        <f>IF(AA581=55,1,"ERRORE")</f>
        <v>ERRORE</v>
      </c>
      <c r="AB582" s="1104" t="str">
        <f>IF(AB581=55,1,"ERRORE")</f>
        <v>ERRORE</v>
      </c>
      <c r="AC582" s="1104" t="str">
        <f>IF(AC581=55,1,"ERRORE")</f>
        <v>ERRORE</v>
      </c>
      <c r="AD582" s="1104" t="str">
        <f>IF(AD581=55,1,"ERRORE")</f>
        <v>ERRORE</v>
      </c>
      <c r="AE582" s="1104" t="str">
        <f>IF(AE581=55,1,"ERRORE")</f>
        <v>ERRORE</v>
      </c>
      <c r="AF582" s="1104" t="str">
        <f>IF(AF581=49,1,"ERRORE")</f>
        <v>ERRORE</v>
      </c>
      <c r="AG582" s="1104" t="str">
        <f>IF(AG581=50,1,"ERRORE")</f>
        <v>ERRORE</v>
      </c>
      <c r="AH582" s="1104" t="str">
        <f>IF(AH581=55,1,"ERRORE")</f>
        <v>ERRORE</v>
      </c>
      <c r="AI582" s="1104" t="str">
        <f>IF(AI581=55,1,"ERRORE")</f>
        <v>ERRORE</v>
      </c>
      <c r="AJ582" s="138">
        <f>SUM(AJ502:AK553)</f>
        <v>0</v>
      </c>
      <c r="AK582" s="133" t="s">
        <v>35</v>
      </c>
      <c r="AY582" s="1104" t="str">
        <f>IF(AY581=55,1,"ERRORE")</f>
        <v>ERRORE</v>
      </c>
      <c r="AZ582" s="1104" t="str">
        <f>IF(AZ581=55,1,"ERRORE")</f>
        <v>ERRORE</v>
      </c>
      <c r="BA582" s="1104" t="str">
        <f>IF(BA581=55,1,"ERRORE")</f>
        <v>ERRORE</v>
      </c>
      <c r="BC582" s="1104" t="str">
        <f>IF(BC581=55,1,"ERRORE")</f>
        <v>ERRORE</v>
      </c>
      <c r="BD582" s="1104" t="str">
        <f>IF(BD581=55,1,"ERRORE")</f>
        <v>ERRORE</v>
      </c>
      <c r="BE582" s="1104" t="str">
        <f>IF(BE581=55,1,"ERRORE")</f>
        <v>ERRORE</v>
      </c>
    </row>
    <row r="583" spans="1:57">
      <c r="A583" s="1111" t="s">
        <v>36</v>
      </c>
      <c r="B583" s="1081"/>
      <c r="C583" s="1112">
        <f>SUM(C581:C582)</f>
        <v>0</v>
      </c>
      <c r="D583" s="130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J583" s="199"/>
      <c r="AK583" s="133"/>
      <c r="BC583" s="39"/>
      <c r="BD583" s="39"/>
      <c r="BE583" s="39"/>
    </row>
    <row r="585" spans="1:57" ht="20.25">
      <c r="A585" s="1113" t="s">
        <v>262</v>
      </c>
      <c r="B585" s="1114"/>
      <c r="C585" s="1115"/>
      <c r="D585" s="1115"/>
      <c r="E585" s="1115"/>
      <c r="F585" s="1115"/>
      <c r="G585" s="1115"/>
      <c r="H585" s="1115"/>
      <c r="I585" s="1115"/>
      <c r="J585" s="1115"/>
      <c r="K585" s="1115"/>
      <c r="L585" s="1115"/>
      <c r="M585" s="1115"/>
      <c r="N585" s="1115"/>
      <c r="O585" s="1115"/>
      <c r="P585" s="1115"/>
      <c r="Q585" s="1115"/>
      <c r="R585" s="1115"/>
      <c r="S585" s="1115"/>
      <c r="T585" s="1115"/>
      <c r="U585" s="1115"/>
      <c r="V585" s="1115"/>
      <c r="W585" s="1115"/>
      <c r="X585" s="1115"/>
      <c r="Y585" s="1115"/>
      <c r="Z585" s="1115"/>
      <c r="AA585" s="1115"/>
      <c r="AB585" s="1115"/>
      <c r="AC585" s="1115"/>
      <c r="AD585" s="1115"/>
      <c r="AE585" s="1115"/>
      <c r="AF585" s="1115"/>
      <c r="AG585" s="1115"/>
      <c r="AH585" s="1115"/>
      <c r="AI585" s="1115"/>
      <c r="AJ585" s="1115"/>
      <c r="AK585" s="1116"/>
    </row>
    <row r="586" spans="1:57" ht="15">
      <c r="A586" s="1117"/>
      <c r="B586" s="1118"/>
      <c r="C586" s="1119"/>
      <c r="D586" s="1119"/>
      <c r="E586" s="1119"/>
      <c r="F586" s="1119"/>
      <c r="G586" s="1119"/>
      <c r="H586" s="1119"/>
      <c r="I586" s="1119"/>
      <c r="J586" s="1119"/>
      <c r="K586" s="1119"/>
      <c r="L586" s="1119"/>
      <c r="M586" s="1119"/>
      <c r="N586" s="1119"/>
      <c r="O586" s="1119"/>
      <c r="P586" s="1119"/>
      <c r="Q586" s="1119"/>
      <c r="R586" s="1119"/>
      <c r="S586" s="1119"/>
      <c r="T586" s="1119"/>
      <c r="U586" s="1119"/>
      <c r="V586" s="1119"/>
      <c r="W586" s="1119"/>
      <c r="X586" s="1119"/>
      <c r="Y586" s="1119"/>
      <c r="Z586" s="1119"/>
      <c r="AA586" s="1119"/>
      <c r="AB586" s="1119"/>
      <c r="AC586" s="1119"/>
      <c r="AD586" s="1119"/>
      <c r="AE586" s="1119"/>
      <c r="AF586" s="1119"/>
      <c r="AG586" s="1119"/>
      <c r="AH586" s="1119"/>
      <c r="AI586" s="1119"/>
      <c r="AJ586" s="1119"/>
      <c r="AK586" s="1120"/>
    </row>
    <row r="587" spans="1:57" ht="15">
      <c r="A587" s="1117"/>
      <c r="B587" s="1118"/>
      <c r="C587" s="1119"/>
      <c r="D587" s="1119"/>
      <c r="E587" s="1119"/>
      <c r="F587" s="1119"/>
      <c r="G587" s="1119"/>
      <c r="H587" s="1119"/>
      <c r="I587" s="1119"/>
      <c r="J587" s="1119"/>
      <c r="K587" s="1119"/>
      <c r="L587" s="1119"/>
      <c r="M587" s="1119"/>
      <c r="N587" s="1119"/>
      <c r="O587" s="1119"/>
      <c r="P587" s="1119"/>
      <c r="Q587" s="1119"/>
      <c r="R587" s="1119"/>
      <c r="S587" s="1119"/>
      <c r="T587" s="1119"/>
      <c r="U587" s="1119"/>
      <c r="V587" s="1119"/>
      <c r="W587" s="1119"/>
      <c r="X587" s="1119"/>
      <c r="Y587" s="1119"/>
      <c r="Z587" s="1119"/>
      <c r="AA587" s="1119"/>
      <c r="AB587" s="1119"/>
      <c r="AC587" s="1119"/>
      <c r="AD587" s="1119"/>
      <c r="AE587" s="1119"/>
      <c r="AF587" s="1119"/>
      <c r="AG587" s="1119"/>
      <c r="AH587" s="1119"/>
      <c r="AI587" s="1119"/>
      <c r="AJ587" s="1119"/>
      <c r="AK587" s="1120"/>
    </row>
    <row r="588" spans="1:57" ht="15">
      <c r="A588" s="1117"/>
      <c r="B588" s="1118"/>
      <c r="C588" s="1119"/>
      <c r="D588" s="1119"/>
      <c r="E588" s="1119"/>
      <c r="F588" s="1119"/>
      <c r="G588" s="1119"/>
      <c r="H588" s="1119"/>
      <c r="I588" s="1119"/>
      <c r="J588" s="1119"/>
      <c r="K588" s="1119"/>
      <c r="L588" s="1119"/>
      <c r="M588" s="1119"/>
      <c r="N588" s="1119"/>
      <c r="O588" s="1119"/>
      <c r="P588" s="1119"/>
      <c r="Q588" s="1119"/>
      <c r="R588" s="1119"/>
      <c r="S588" s="1119"/>
      <c r="T588" s="1119"/>
      <c r="U588" s="1119"/>
      <c r="V588" s="1119"/>
      <c r="W588" s="1119"/>
      <c r="X588" s="1119"/>
      <c r="Y588" s="1119"/>
      <c r="Z588" s="1119"/>
      <c r="AA588" s="1119"/>
      <c r="AB588" s="1119"/>
      <c r="AC588" s="1119"/>
      <c r="AD588" s="1119"/>
      <c r="AE588" s="1119"/>
      <c r="AF588" s="1119"/>
      <c r="AG588" s="1119"/>
      <c r="AH588" s="1119"/>
      <c r="AI588" s="1119"/>
      <c r="AJ588" s="1119"/>
      <c r="AK588" s="1120"/>
    </row>
    <row r="589" spans="1:57" ht="15">
      <c r="A589" s="1117"/>
      <c r="B589" s="1118"/>
      <c r="C589" s="1119"/>
      <c r="D589" s="1119"/>
      <c r="E589" s="1119"/>
      <c r="F589" s="1119"/>
      <c r="G589" s="1119"/>
      <c r="H589" s="1119"/>
      <c r="I589" s="1119"/>
      <c r="J589" s="1119"/>
      <c r="K589" s="1119"/>
      <c r="L589" s="1119"/>
      <c r="M589" s="1119"/>
      <c r="N589" s="1119"/>
      <c r="O589" s="1119"/>
      <c r="P589" s="1119"/>
      <c r="Q589" s="1119"/>
      <c r="R589" s="1119"/>
      <c r="S589" s="1119"/>
      <c r="T589" s="1119"/>
      <c r="U589" s="1119"/>
      <c r="V589" s="1119"/>
      <c r="W589" s="1119"/>
      <c r="X589" s="1119"/>
      <c r="Y589" s="1119"/>
      <c r="Z589" s="1119"/>
      <c r="AA589" s="1119"/>
      <c r="AB589" s="1119"/>
      <c r="AC589" s="1119"/>
      <c r="AD589" s="1119"/>
      <c r="AE589" s="1119"/>
      <c r="AF589" s="1119"/>
      <c r="AG589" s="1119"/>
      <c r="AH589" s="1119"/>
      <c r="AI589" s="1119"/>
      <c r="AJ589" s="1119"/>
      <c r="AK589" s="1120"/>
    </row>
    <row r="590" spans="1:57" ht="15">
      <c r="A590" s="1117"/>
      <c r="B590" s="1118"/>
      <c r="C590" s="1119"/>
      <c r="D590" s="1119"/>
      <c r="E590" s="1119"/>
      <c r="F590" s="1119"/>
      <c r="G590" s="1119"/>
      <c r="H590" s="1119"/>
      <c r="I590" s="1119"/>
      <c r="J590" s="1119"/>
      <c r="K590" s="1119"/>
      <c r="L590" s="1119"/>
      <c r="M590" s="1119"/>
      <c r="N590" s="1119"/>
      <c r="O590" s="1119"/>
      <c r="P590" s="1119"/>
      <c r="Q590" s="1119"/>
      <c r="R590" s="1119"/>
      <c r="S590" s="1119"/>
      <c r="T590" s="1119"/>
      <c r="U590" s="1119"/>
      <c r="V590" s="1119"/>
      <c r="W590" s="1119"/>
      <c r="X590" s="1119"/>
      <c r="Y590" s="1119"/>
      <c r="Z590" s="1119"/>
      <c r="AA590" s="1119"/>
      <c r="AB590" s="1119"/>
      <c r="AC590" s="1119"/>
      <c r="AD590" s="1119"/>
      <c r="AE590" s="1119"/>
      <c r="AF590" s="1119"/>
      <c r="AG590" s="1119"/>
      <c r="AH590" s="1119"/>
      <c r="AI590" s="1119"/>
      <c r="AJ590" s="1119"/>
      <c r="AK590" s="1120"/>
    </row>
    <row r="591" spans="1:57" ht="15">
      <c r="A591" s="1117"/>
      <c r="B591" s="1118"/>
      <c r="C591" s="1119"/>
      <c r="D591" s="1119"/>
      <c r="E591" s="1119"/>
      <c r="F591" s="1119"/>
      <c r="G591" s="1119"/>
      <c r="H591" s="1119"/>
      <c r="I591" s="1119"/>
      <c r="J591" s="1119"/>
      <c r="K591" s="1119"/>
      <c r="L591" s="1119"/>
      <c r="M591" s="1119"/>
      <c r="N591" s="1119"/>
      <c r="O591" s="1119"/>
      <c r="P591" s="1119"/>
      <c r="Q591" s="1119"/>
      <c r="R591" s="1119"/>
      <c r="S591" s="1119"/>
      <c r="T591" s="1119"/>
      <c r="U591" s="1119"/>
      <c r="V591" s="1119"/>
      <c r="W591" s="1119"/>
      <c r="X591" s="1119"/>
      <c r="Y591" s="1119"/>
      <c r="Z591" s="1119"/>
      <c r="AA591" s="1119"/>
      <c r="AB591" s="1119"/>
      <c r="AC591" s="1119"/>
      <c r="AD591" s="1119"/>
      <c r="AE591" s="1119"/>
      <c r="AF591" s="1119"/>
      <c r="AG591" s="1119"/>
      <c r="AH591" s="1119"/>
      <c r="AI591" s="1119"/>
      <c r="AJ591" s="1119"/>
      <c r="AK591" s="1120"/>
    </row>
    <row r="592" spans="1:57" ht="15">
      <c r="A592" s="1121"/>
      <c r="B592" s="1122"/>
      <c r="C592" s="1123"/>
      <c r="D592" s="1123"/>
      <c r="E592" s="1123"/>
      <c r="F592" s="1123"/>
      <c r="G592" s="1123"/>
      <c r="H592" s="1123"/>
      <c r="I592" s="1123"/>
      <c r="J592" s="1123"/>
      <c r="K592" s="1123"/>
      <c r="L592" s="1123"/>
      <c r="M592" s="1123"/>
      <c r="N592" s="1123"/>
      <c r="O592" s="1123"/>
      <c r="P592" s="1123"/>
      <c r="Q592" s="1123"/>
      <c r="R592" s="1123"/>
      <c r="S592" s="1123"/>
      <c r="T592" s="1123"/>
      <c r="U592" s="1123"/>
      <c r="V592" s="1123"/>
      <c r="W592" s="1123"/>
      <c r="X592" s="1123"/>
      <c r="Y592" s="1123"/>
      <c r="Z592" s="1123"/>
      <c r="AA592" s="1123"/>
      <c r="AB592" s="1123"/>
      <c r="AC592" s="1123"/>
      <c r="AD592" s="1123"/>
      <c r="AE592" s="1123"/>
      <c r="AF592" s="1123"/>
      <c r="AG592" s="1123"/>
      <c r="AH592" s="1123"/>
      <c r="AI592" s="1123"/>
      <c r="AJ592" s="1123"/>
      <c r="AK592" s="1124"/>
    </row>
    <row r="593" spans="1:40" ht="12.75" customHeight="1">
      <c r="B593" s="83"/>
      <c r="C593" s="2380" t="s">
        <v>263</v>
      </c>
      <c r="D593" s="152" t="s">
        <v>7</v>
      </c>
      <c r="E593" s="1125" t="s">
        <v>264</v>
      </c>
      <c r="F593" s="1126" t="s">
        <v>243</v>
      </c>
      <c r="G593" s="1126" t="s">
        <v>203</v>
      </c>
      <c r="H593" s="1126" t="s">
        <v>88</v>
      </c>
      <c r="I593" s="1126" t="s">
        <v>201</v>
      </c>
      <c r="J593" s="1126" t="s">
        <v>264</v>
      </c>
      <c r="K593" s="1126" t="s">
        <v>243</v>
      </c>
      <c r="L593" s="1126" t="s">
        <v>243</v>
      </c>
      <c r="M593" s="1126" t="s">
        <v>200</v>
      </c>
      <c r="N593" s="1126" t="s">
        <v>88</v>
      </c>
      <c r="O593" s="1126" t="s">
        <v>88</v>
      </c>
      <c r="P593" s="1126" t="s">
        <v>201</v>
      </c>
      <c r="Q593" s="1126" t="s">
        <v>200</v>
      </c>
      <c r="R593" s="1127" t="s">
        <v>88</v>
      </c>
      <c r="S593" s="1126" t="s">
        <v>264</v>
      </c>
      <c r="T593" s="1126" t="s">
        <v>264</v>
      </c>
      <c r="U593" s="1126" t="s">
        <v>88</v>
      </c>
      <c r="V593" s="1126" t="s">
        <v>264</v>
      </c>
      <c r="W593" s="1126" t="s">
        <v>201</v>
      </c>
      <c r="X593" s="1126" t="s">
        <v>264</v>
      </c>
      <c r="Y593" s="1126" t="s">
        <v>243</v>
      </c>
      <c r="Z593" s="1126" t="s">
        <v>203</v>
      </c>
      <c r="AA593" s="1126" t="s">
        <v>88</v>
      </c>
      <c r="AB593" s="1126" t="s">
        <v>88</v>
      </c>
      <c r="AC593" s="1126" t="s">
        <v>264</v>
      </c>
      <c r="AD593" s="1126" t="s">
        <v>243</v>
      </c>
      <c r="AE593" s="1126" t="s">
        <v>200</v>
      </c>
      <c r="AF593" s="1126" t="s">
        <v>88</v>
      </c>
      <c r="AG593" s="1126" t="s">
        <v>264</v>
      </c>
      <c r="AH593" s="1126" t="s">
        <v>243</v>
      </c>
      <c r="AI593" s="1127" t="s">
        <v>203</v>
      </c>
      <c r="AJ593" s="32"/>
      <c r="AK593" s="33"/>
      <c r="AM593" s="32"/>
      <c r="AN593" s="33"/>
    </row>
    <row r="594" spans="1:40">
      <c r="B594" s="83"/>
      <c r="C594" s="2380"/>
      <c r="D594" s="344"/>
      <c r="E594" s="1128"/>
      <c r="F594" s="103"/>
      <c r="G594" s="31"/>
      <c r="H594" s="31"/>
      <c r="I594" s="31"/>
      <c r="J594" s="1129"/>
      <c r="K594" s="103"/>
      <c r="L594" s="103"/>
      <c r="M594" s="31"/>
      <c r="N594" s="31"/>
      <c r="O594" s="31"/>
      <c r="P594" s="31"/>
      <c r="Q594" s="970"/>
      <c r="R594" s="1130"/>
      <c r="S594" s="103"/>
      <c r="T594" s="103"/>
      <c r="U594" s="103"/>
      <c r="V594" s="103"/>
      <c r="W594" s="31"/>
      <c r="X594" s="1129"/>
      <c r="Y594" s="103"/>
      <c r="Z594" s="31"/>
      <c r="AA594" s="31"/>
      <c r="AB594" s="31"/>
      <c r="AC594" s="103"/>
      <c r="AD594" s="103"/>
      <c r="AE594" s="1131"/>
      <c r="AF594" s="1132"/>
      <c r="AG594" s="1128"/>
      <c r="AH594" s="103"/>
      <c r="AI594" s="969"/>
      <c r="AJ594" s="33"/>
      <c r="AK594" s="33"/>
      <c r="AM594" s="33"/>
      <c r="AN594" s="33"/>
    </row>
    <row r="595" spans="1:40">
      <c r="B595" s="91"/>
      <c r="C595" s="2380"/>
      <c r="D595" s="158" t="s">
        <v>8</v>
      </c>
      <c r="E595" s="1133"/>
      <c r="F595" s="216"/>
      <c r="G595" s="216"/>
      <c r="H595" s="216"/>
      <c r="I595" s="216"/>
      <c r="J595" s="989"/>
      <c r="K595" s="216"/>
      <c r="L595" s="216"/>
      <c r="M595" s="36"/>
      <c r="N595" s="36"/>
      <c r="O595" s="36"/>
      <c r="P595" s="36"/>
      <c r="Q595" s="972"/>
      <c r="R595" s="36"/>
      <c r="S595" s="36"/>
      <c r="T595" s="36"/>
      <c r="U595" s="36"/>
      <c r="V595" s="36"/>
      <c r="W595" s="36"/>
      <c r="X595" s="989"/>
      <c r="Y595" s="216"/>
      <c r="Z595" s="216"/>
      <c r="AA595" s="216"/>
      <c r="AB595" s="216"/>
      <c r="AC595" s="216"/>
      <c r="AD595" s="216"/>
      <c r="AE595" s="1134"/>
      <c r="AF595" s="1135"/>
      <c r="AG595" s="1133"/>
      <c r="AH595" s="216"/>
      <c r="AI595" s="1136"/>
      <c r="AJ595" s="38">
        <f>((COUNTIF(E593:AF596,$D$557)*8)+(COUNTIF(E593:AF596,$D$558)*8)+(COUNTIF(E593:AF596,$D$564)*8)+(COUNTIF(E593:AF596,$D$565)*6)+(COUNTIF(E593:AF596,$D$566)*4)+(COUNTIF(E593:AF596,$D$567)*2)+(COUNTIF(E593:AF596,$D$575)*6)+(COUNTIF(E593:AF596,$D$576)*2)+SUM(E595:AF595))</f>
        <v>0</v>
      </c>
      <c r="AK595" s="38">
        <f>((COUNTIF(E593:AF596,$D$559)*8)+(COUNTIF(E593:AF596,$D$565)*2)+(COUNTIF(E593:AF596,$D$567)*2)+(COUNTIF(E593:AF596,$D$576)*3)+SUM(E596:AF596))</f>
        <v>0</v>
      </c>
      <c r="AM595" s="38">
        <f>((COUNTIF(E593:AF596,$D$557)*8)+(COUNTIF(E593:AF596,$D$558)*8)+SUM(E595:AF595))</f>
        <v>0</v>
      </c>
      <c r="AN595" s="38">
        <f>((COUNTIF(E593:AF596,$D$559)*8)+SUM(E596:AF596))</f>
        <v>0</v>
      </c>
    </row>
    <row r="596" spans="1:40">
      <c r="A596" s="39"/>
      <c r="B596" s="97"/>
      <c r="C596" s="250">
        <f>SUM(AJ593:AK596)</f>
        <v>0</v>
      </c>
      <c r="D596" s="164" t="s">
        <v>9</v>
      </c>
      <c r="E596" s="982"/>
      <c r="F596" s="44"/>
      <c r="G596" s="44"/>
      <c r="H596" s="44"/>
      <c r="I596" s="44"/>
      <c r="J596" s="981"/>
      <c r="K596" s="44"/>
      <c r="L596" s="44"/>
      <c r="M596" s="44"/>
      <c r="N596" s="44"/>
      <c r="O596" s="44"/>
      <c r="P596" s="44"/>
      <c r="Q596" s="981"/>
      <c r="R596" s="44"/>
      <c r="S596" s="44"/>
      <c r="T596" s="44"/>
      <c r="U596" s="44"/>
      <c r="V596" s="44"/>
      <c r="W596" s="44"/>
      <c r="X596" s="981"/>
      <c r="Y596" s="44"/>
      <c r="Z596" s="44"/>
      <c r="AA596" s="44"/>
      <c r="AB596" s="44"/>
      <c r="AC596" s="44"/>
      <c r="AD596" s="44"/>
      <c r="AE596" s="1137"/>
      <c r="AF596" s="1138"/>
      <c r="AG596" s="982"/>
      <c r="AH596" s="44"/>
      <c r="AI596" s="167"/>
      <c r="AJ596" s="45"/>
      <c r="AK596" s="33"/>
      <c r="AM596" s="45"/>
      <c r="AN596" s="33"/>
    </row>
    <row r="597" spans="1:40">
      <c r="A597" s="39"/>
      <c r="B597" s="173"/>
      <c r="C597" s="447"/>
      <c r="D597" s="177"/>
      <c r="E597" s="1139"/>
      <c r="F597" s="257"/>
      <c r="G597" s="257"/>
      <c r="H597" s="257"/>
      <c r="I597" s="257"/>
      <c r="J597" s="1140"/>
      <c r="K597" s="257"/>
      <c r="L597" s="257"/>
      <c r="M597" s="257"/>
      <c r="N597" s="257"/>
      <c r="O597" s="257"/>
      <c r="P597" s="257"/>
      <c r="Q597" s="1140"/>
      <c r="R597" s="257"/>
      <c r="S597" s="257"/>
      <c r="T597" s="257"/>
      <c r="U597" s="257"/>
      <c r="V597" s="257"/>
      <c r="W597" s="257"/>
      <c r="X597" s="1140"/>
      <c r="Y597" s="257"/>
      <c r="Z597" s="257"/>
      <c r="AA597" s="257"/>
      <c r="AB597" s="257"/>
      <c r="AC597" s="257"/>
      <c r="AD597" s="257"/>
      <c r="AE597" s="1141"/>
      <c r="AF597" s="1142"/>
      <c r="AG597" s="1139"/>
      <c r="AH597" s="257"/>
      <c r="AI597" s="257"/>
      <c r="AJ597" s="33"/>
      <c r="AK597" s="33"/>
      <c r="AM597" s="33"/>
      <c r="AN597" s="33"/>
    </row>
    <row r="598" spans="1:40">
      <c r="A598" s="39"/>
      <c r="B598" s="173"/>
      <c r="C598" s="447"/>
      <c r="D598" s="177"/>
      <c r="E598" s="1139"/>
      <c r="F598" s="257"/>
      <c r="G598" s="257"/>
      <c r="H598" s="257"/>
      <c r="I598" s="257"/>
      <c r="J598" s="1140"/>
      <c r="K598" s="257"/>
      <c r="L598" s="257"/>
      <c r="M598" s="257"/>
      <c r="N598" s="257"/>
      <c r="O598" s="257"/>
      <c r="P598" s="257"/>
      <c r="Q598" s="1140"/>
      <c r="R598" s="257"/>
      <c r="S598" s="257"/>
      <c r="T598" s="257"/>
      <c r="U598" s="257"/>
      <c r="V598" s="257"/>
      <c r="W598" s="257"/>
      <c r="X598" s="1140"/>
      <c r="Y598" s="257"/>
      <c r="Z598" s="257"/>
      <c r="AA598" s="257"/>
      <c r="AB598" s="257"/>
      <c r="AC598" s="257"/>
      <c r="AD598" s="257"/>
      <c r="AE598" s="1141"/>
      <c r="AF598" s="1142"/>
      <c r="AG598" s="1139"/>
      <c r="AH598" s="257"/>
      <c r="AI598" s="257"/>
      <c r="AJ598" s="33"/>
      <c r="AK598" s="33"/>
      <c r="AM598" s="33"/>
      <c r="AN598" s="33"/>
    </row>
    <row r="599" spans="1:40">
      <c r="A599" s="39"/>
      <c r="B599" s="173"/>
      <c r="C599" s="447"/>
      <c r="D599" s="177"/>
      <c r="E599" s="1139"/>
      <c r="F599" s="257"/>
      <c r="G599" s="257"/>
      <c r="H599" s="257"/>
      <c r="I599" s="257"/>
      <c r="J599" s="1140"/>
      <c r="K599" s="257"/>
      <c r="L599" s="257"/>
      <c r="M599" s="257"/>
      <c r="N599" s="257"/>
      <c r="O599" s="257"/>
      <c r="P599" s="257"/>
      <c r="Q599" s="1140"/>
      <c r="R599" s="257"/>
      <c r="S599" s="257"/>
      <c r="T599" s="257"/>
      <c r="U599" s="257"/>
      <c r="V599" s="257"/>
      <c r="W599" s="257"/>
      <c r="X599" s="1140"/>
      <c r="Y599" s="257"/>
      <c r="Z599" s="257"/>
      <c r="AA599" s="257"/>
      <c r="AB599" s="257"/>
      <c r="AC599" s="257"/>
      <c r="AD599" s="257"/>
      <c r="AE599" s="1141"/>
      <c r="AF599" s="1142"/>
      <c r="AG599" s="1139"/>
      <c r="AH599" s="257"/>
      <c r="AI599" s="257"/>
      <c r="AJ599" s="33"/>
      <c r="AK599" s="33"/>
      <c r="AM599" s="33"/>
      <c r="AN599" s="33"/>
    </row>
    <row r="600" spans="1:40">
      <c r="B600" s="75"/>
      <c r="C600" s="76"/>
      <c r="D600" s="76"/>
      <c r="E600" s="76">
        <v>4</v>
      </c>
      <c r="F600" s="76"/>
      <c r="G600" s="76"/>
      <c r="H600" s="76"/>
      <c r="I600" s="76"/>
      <c r="J600" s="77" t="s">
        <v>11</v>
      </c>
      <c r="K600" s="76"/>
      <c r="L600" s="76">
        <v>1</v>
      </c>
      <c r="M600" s="76"/>
      <c r="N600" s="76"/>
      <c r="O600" s="76"/>
      <c r="P600" s="76"/>
      <c r="Q600" s="77" t="s">
        <v>11</v>
      </c>
      <c r="R600" s="77" t="s">
        <v>11</v>
      </c>
      <c r="S600" s="76">
        <v>2</v>
      </c>
      <c r="T600" s="76"/>
      <c r="U600" s="76"/>
      <c r="V600" s="76"/>
      <c r="W600" s="76"/>
      <c r="X600" s="77" t="s">
        <v>11</v>
      </c>
      <c r="Y600" s="76"/>
      <c r="Z600" s="76">
        <v>3</v>
      </c>
      <c r="AA600" s="76"/>
      <c r="AB600" s="76"/>
      <c r="AC600" s="76"/>
      <c r="AD600" s="76"/>
      <c r="AE600" s="77" t="s">
        <v>11</v>
      </c>
      <c r="AF600" s="76"/>
      <c r="AG600" s="76">
        <v>4</v>
      </c>
      <c r="AH600" s="76"/>
      <c r="AI600" s="76"/>
      <c r="AJ600" s="76"/>
      <c r="AK600" s="76"/>
    </row>
    <row r="601" spans="1:40">
      <c r="C601" s="16" t="s">
        <v>265</v>
      </c>
      <c r="D601" s="17"/>
      <c r="E601" s="18">
        <v>1</v>
      </c>
      <c r="F601" s="18">
        <v>2</v>
      </c>
      <c r="G601" s="18">
        <v>3</v>
      </c>
      <c r="H601" s="18">
        <v>4</v>
      </c>
      <c r="I601" s="18">
        <v>5</v>
      </c>
      <c r="J601" s="18">
        <v>6</v>
      </c>
      <c r="K601" s="18">
        <v>7</v>
      </c>
      <c r="L601" s="18">
        <v>8</v>
      </c>
      <c r="M601" s="18">
        <v>9</v>
      </c>
      <c r="N601" s="18">
        <v>10</v>
      </c>
      <c r="O601" s="18">
        <v>11</v>
      </c>
      <c r="P601" s="18">
        <v>12</v>
      </c>
      <c r="Q601" s="18">
        <v>13</v>
      </c>
      <c r="R601" s="18">
        <v>14</v>
      </c>
      <c r="S601" s="18">
        <v>15</v>
      </c>
      <c r="T601" s="18">
        <v>16</v>
      </c>
      <c r="U601" s="18">
        <v>17</v>
      </c>
      <c r="V601" s="18">
        <v>18</v>
      </c>
      <c r="W601" s="18">
        <v>19</v>
      </c>
      <c r="X601" s="18">
        <v>20</v>
      </c>
      <c r="Y601" s="18">
        <v>21</v>
      </c>
      <c r="Z601" s="18">
        <v>22</v>
      </c>
      <c r="AA601" s="18">
        <v>23</v>
      </c>
      <c r="AB601" s="18">
        <v>24</v>
      </c>
      <c r="AC601" s="18">
        <v>25</v>
      </c>
      <c r="AD601" s="18">
        <v>26</v>
      </c>
      <c r="AE601" s="18">
        <v>27</v>
      </c>
      <c r="AF601" s="18">
        <v>28</v>
      </c>
      <c r="AG601" s="18">
        <v>29</v>
      </c>
      <c r="AH601" s="18"/>
      <c r="AI601" s="18">
        <v>30</v>
      </c>
      <c r="AJ601" s="82" t="s">
        <v>4</v>
      </c>
      <c r="AK601" s="28" t="s">
        <v>5</v>
      </c>
    </row>
    <row r="602" spans="1:40">
      <c r="B602" s="15" t="s">
        <v>2</v>
      </c>
      <c r="C602" s="301" t="s">
        <v>266</v>
      </c>
      <c r="D602" s="22"/>
      <c r="E602" s="80" t="s">
        <v>186</v>
      </c>
      <c r="F602" s="80" t="s">
        <v>29</v>
      </c>
      <c r="G602" s="26" t="s">
        <v>29</v>
      </c>
      <c r="H602" s="18" t="s">
        <v>187</v>
      </c>
      <c r="I602" s="18" t="s">
        <v>188</v>
      </c>
      <c r="J602" s="18" t="s">
        <v>89</v>
      </c>
      <c r="K602" s="1143" t="s">
        <v>4</v>
      </c>
      <c r="L602" s="1144" t="s">
        <v>186</v>
      </c>
      <c r="M602" s="18" t="s">
        <v>29</v>
      </c>
      <c r="N602" s="26" t="s">
        <v>29</v>
      </c>
      <c r="O602" s="26" t="s">
        <v>187</v>
      </c>
      <c r="P602" s="18" t="s">
        <v>188</v>
      </c>
      <c r="Q602" s="18" t="s">
        <v>89</v>
      </c>
      <c r="R602" s="1143" t="s">
        <v>4</v>
      </c>
      <c r="S602" s="80" t="s">
        <v>186</v>
      </c>
      <c r="T602" s="18" t="s">
        <v>29</v>
      </c>
      <c r="U602" s="18" t="s">
        <v>29</v>
      </c>
      <c r="V602" s="18" t="s">
        <v>187</v>
      </c>
      <c r="W602" s="18" t="s">
        <v>188</v>
      </c>
      <c r="X602" s="18" t="s">
        <v>89</v>
      </c>
      <c r="Y602" s="1143" t="s">
        <v>4</v>
      </c>
      <c r="Z602" s="18" t="s">
        <v>186</v>
      </c>
      <c r="AA602" s="18" t="s">
        <v>29</v>
      </c>
      <c r="AB602" s="18" t="s">
        <v>29</v>
      </c>
      <c r="AC602" s="1144" t="s">
        <v>187</v>
      </c>
      <c r="AD602" s="1144" t="s">
        <v>188</v>
      </c>
      <c r="AE602" s="80" t="s">
        <v>89</v>
      </c>
      <c r="AF602" s="1143" t="s">
        <v>4</v>
      </c>
      <c r="AG602" s="80" t="s">
        <v>186</v>
      </c>
      <c r="AH602" s="80"/>
      <c r="AI602" s="80" t="s">
        <v>29</v>
      </c>
      <c r="AJ602" s="32"/>
      <c r="AK602" s="33"/>
    </row>
    <row r="603" spans="1:40">
      <c r="B603" s="83"/>
      <c r="C603" s="2379" t="s">
        <v>229</v>
      </c>
      <c r="D603" s="152" t="s">
        <v>7</v>
      </c>
      <c r="E603" s="55" t="s">
        <v>88</v>
      </c>
      <c r="F603" s="55" t="s">
        <v>88</v>
      </c>
      <c r="G603" s="31" t="s">
        <v>31</v>
      </c>
      <c r="H603" s="55" t="s">
        <v>31</v>
      </c>
      <c r="I603" s="55" t="s">
        <v>5</v>
      </c>
      <c r="J603" s="55" t="s">
        <v>88</v>
      </c>
      <c r="K603" s="1145" t="s">
        <v>234</v>
      </c>
      <c r="L603" s="1146" t="s">
        <v>138</v>
      </c>
      <c r="M603" s="55" t="s">
        <v>88</v>
      </c>
      <c r="N603" s="209" t="s">
        <v>82</v>
      </c>
      <c r="O603" s="209" t="s">
        <v>82</v>
      </c>
      <c r="P603" s="55" t="s">
        <v>88</v>
      </c>
      <c r="Q603" s="209" t="s">
        <v>82</v>
      </c>
      <c r="R603" s="938" t="s">
        <v>88</v>
      </c>
      <c r="S603" s="55" t="s">
        <v>88</v>
      </c>
      <c r="T603" s="55" t="s">
        <v>88</v>
      </c>
      <c r="U603" s="55" t="s">
        <v>29</v>
      </c>
      <c r="V603" s="209" t="s">
        <v>82</v>
      </c>
      <c r="W603" s="55" t="s">
        <v>5</v>
      </c>
      <c r="X603" s="55" t="s">
        <v>88</v>
      </c>
      <c r="Y603" s="1145" t="s">
        <v>234</v>
      </c>
      <c r="Z603" s="69" t="s">
        <v>88</v>
      </c>
      <c r="AA603" s="55" t="s">
        <v>88</v>
      </c>
      <c r="AB603" s="55" t="s">
        <v>31</v>
      </c>
      <c r="AC603" s="1147" t="s">
        <v>5</v>
      </c>
      <c r="AD603" s="1147" t="s">
        <v>88</v>
      </c>
      <c r="AE603" s="209" t="s">
        <v>82</v>
      </c>
      <c r="AF603" s="938" t="s">
        <v>5</v>
      </c>
      <c r="AG603" s="55" t="s">
        <v>88</v>
      </c>
      <c r="AH603" s="55"/>
      <c r="AI603" s="55" t="s">
        <v>88</v>
      </c>
      <c r="AJ603" s="32"/>
    </row>
    <row r="604" spans="1:40">
      <c r="B604" s="91"/>
      <c r="C604" s="2379"/>
      <c r="D604" s="158" t="s">
        <v>8</v>
      </c>
      <c r="E604" s="36"/>
      <c r="F604" s="36"/>
      <c r="G604" s="36"/>
      <c r="H604" s="36"/>
      <c r="I604" s="36"/>
      <c r="J604" s="36"/>
      <c r="K604" s="941" t="s">
        <v>31</v>
      </c>
      <c r="L604" s="1148"/>
      <c r="M604" s="36"/>
      <c r="N604" s="36"/>
      <c r="O604" s="36"/>
      <c r="P604" s="36"/>
      <c r="Q604" s="987" t="s">
        <v>247</v>
      </c>
      <c r="R604" s="972"/>
      <c r="S604" s="36"/>
      <c r="T604" s="36"/>
      <c r="U604" s="36"/>
      <c r="V604" s="36"/>
      <c r="W604" s="36"/>
      <c r="X604" s="36"/>
      <c r="Y604" s="941" t="s">
        <v>31</v>
      </c>
      <c r="Z604" s="36"/>
      <c r="AA604" s="36"/>
      <c r="AB604" s="36"/>
      <c r="AC604" s="1148"/>
      <c r="AD604" s="1148"/>
      <c r="AE604" s="987" t="s">
        <v>247</v>
      </c>
      <c r="AF604" s="972"/>
      <c r="AG604" s="36"/>
      <c r="AH604" s="36"/>
      <c r="AI604" s="36"/>
      <c r="AJ604" s="37">
        <f>SUM(E604:AI604)</f>
        <v>0</v>
      </c>
      <c r="AK604" s="38">
        <f>SUM(E605:AI605)</f>
        <v>0</v>
      </c>
    </row>
    <row r="605" spans="1:40">
      <c r="A605" s="39"/>
      <c r="B605" s="97"/>
      <c r="C605" s="250">
        <f>SUM(AJ603:AK605)</f>
        <v>0</v>
      </c>
      <c r="D605" s="164" t="s">
        <v>9</v>
      </c>
      <c r="E605" s="370"/>
      <c r="F605" s="44"/>
      <c r="G605" s="44"/>
      <c r="H605" s="44"/>
      <c r="I605" s="44"/>
      <c r="J605" s="370"/>
      <c r="K605" s="981"/>
      <c r="L605" s="1137"/>
      <c r="M605" s="370"/>
      <c r="N605" s="370"/>
      <c r="O605" s="370"/>
      <c r="P605" s="44"/>
      <c r="Q605" s="44"/>
      <c r="R605" s="976"/>
      <c r="S605" s="370"/>
      <c r="T605" s="370"/>
      <c r="U605" s="370"/>
      <c r="V605" s="370"/>
      <c r="W605" s="370"/>
      <c r="X605" s="370"/>
      <c r="Y605" s="981"/>
      <c r="Z605" s="44"/>
      <c r="AA605" s="370"/>
      <c r="AB605" s="370"/>
      <c r="AC605" s="1149"/>
      <c r="AD605" s="1137"/>
      <c r="AE605" s="44"/>
      <c r="AF605" s="976"/>
      <c r="AG605" s="370"/>
      <c r="AH605" s="370"/>
      <c r="AI605" s="44"/>
      <c r="AJ605" s="45"/>
      <c r="AK605" s="33"/>
    </row>
    <row r="606" spans="1:40" ht="12.75" customHeight="1">
      <c r="B606" s="83"/>
      <c r="C606" s="2380" t="s">
        <v>235</v>
      </c>
      <c r="D606" s="152" t="s">
        <v>7</v>
      </c>
      <c r="E606" s="55" t="s">
        <v>5</v>
      </c>
      <c r="F606" s="55" t="s">
        <v>88</v>
      </c>
      <c r="G606" s="209" t="s">
        <v>82</v>
      </c>
      <c r="H606" s="55" t="s">
        <v>29</v>
      </c>
      <c r="I606" s="209" t="s">
        <v>138</v>
      </c>
      <c r="J606" s="55" t="s">
        <v>5</v>
      </c>
      <c r="K606" s="938" t="s">
        <v>88</v>
      </c>
      <c r="L606" s="1147" t="s">
        <v>88</v>
      </c>
      <c r="M606" s="55" t="s">
        <v>29</v>
      </c>
      <c r="N606" s="55" t="s">
        <v>5</v>
      </c>
      <c r="O606" s="55" t="s">
        <v>88</v>
      </c>
      <c r="P606" s="209" t="s">
        <v>82</v>
      </c>
      <c r="Q606" s="209" t="s">
        <v>138</v>
      </c>
      <c r="R606" s="938" t="s">
        <v>31</v>
      </c>
      <c r="S606" s="55" t="s">
        <v>5</v>
      </c>
      <c r="T606" s="55" t="s">
        <v>88</v>
      </c>
      <c r="U606" s="209" t="s">
        <v>82</v>
      </c>
      <c r="V606" s="55" t="s">
        <v>29</v>
      </c>
      <c r="W606" s="209" t="s">
        <v>138</v>
      </c>
      <c r="X606" s="55" t="s">
        <v>31</v>
      </c>
      <c r="Y606" s="938" t="s">
        <v>88</v>
      </c>
      <c r="Z606" s="69" t="s">
        <v>29</v>
      </c>
      <c r="AA606" s="55" t="s">
        <v>29</v>
      </c>
      <c r="AB606" s="55" t="s">
        <v>88</v>
      </c>
      <c r="AC606" s="1147" t="s">
        <v>29</v>
      </c>
      <c r="AD606" s="1147" t="s">
        <v>88</v>
      </c>
      <c r="AE606" s="55" t="s">
        <v>31</v>
      </c>
      <c r="AF606" s="938" t="s">
        <v>31</v>
      </c>
      <c r="AG606" s="55" t="s">
        <v>5</v>
      </c>
      <c r="AH606" s="55"/>
      <c r="AI606" s="55" t="s">
        <v>88</v>
      </c>
      <c r="AJ606" s="32"/>
      <c r="AK606" s="33"/>
    </row>
    <row r="607" spans="1:40">
      <c r="B607" s="91"/>
      <c r="C607" s="2380"/>
      <c r="D607" s="158" t="s">
        <v>8</v>
      </c>
      <c r="E607" s="36"/>
      <c r="F607" s="36"/>
      <c r="G607" s="36"/>
      <c r="H607" s="36"/>
      <c r="I607" s="36"/>
      <c r="J607" s="36"/>
      <c r="K607" s="972"/>
      <c r="L607" s="1150"/>
      <c r="M607" s="36"/>
      <c r="N607" s="36"/>
      <c r="O607" s="36"/>
      <c r="P607" s="36"/>
      <c r="Q607" s="36"/>
      <c r="R607" s="972"/>
      <c r="S607" s="36"/>
      <c r="T607" s="36"/>
      <c r="U607" s="36"/>
      <c r="V607" s="36"/>
      <c r="W607" s="36"/>
      <c r="X607" s="36"/>
      <c r="Y607" s="972"/>
      <c r="Z607" s="36"/>
      <c r="AA607" s="36"/>
      <c r="AB607" s="36"/>
      <c r="AC607" s="1148"/>
      <c r="AD607" s="1148"/>
      <c r="AE607" s="36"/>
      <c r="AF607" s="972"/>
      <c r="AG607" s="36"/>
      <c r="AH607" s="36"/>
      <c r="AI607" s="36"/>
      <c r="AJ607" s="37">
        <f>SUM(E607:AI607)</f>
        <v>0</v>
      </c>
      <c r="AK607" s="38">
        <f>SUM(E608:AI608)</f>
        <v>0</v>
      </c>
    </row>
    <row r="608" spans="1:40">
      <c r="A608" s="39"/>
      <c r="B608" s="97"/>
      <c r="C608" s="250">
        <f>SUM(AJ606:AK608)</f>
        <v>0</v>
      </c>
      <c r="D608" s="164" t="s">
        <v>9</v>
      </c>
      <c r="E608" s="44"/>
      <c r="F608" s="44"/>
      <c r="G608" s="44"/>
      <c r="H608" s="44"/>
      <c r="I608" s="370"/>
      <c r="J608" s="370"/>
      <c r="K608" s="976"/>
      <c r="L608" s="1149"/>
      <c r="M608" s="370"/>
      <c r="N608" s="370"/>
      <c r="O608" s="370"/>
      <c r="P608" s="370"/>
      <c r="Q608" s="370"/>
      <c r="R608" s="981"/>
      <c r="S608" s="44"/>
      <c r="T608" s="370"/>
      <c r="U608" s="370"/>
      <c r="V608" s="370"/>
      <c r="W608" s="44"/>
      <c r="X608" s="44"/>
      <c r="Y608" s="976"/>
      <c r="Z608" s="370"/>
      <c r="AA608" s="370"/>
      <c r="AB608" s="370"/>
      <c r="AC608" s="1149"/>
      <c r="AD608" s="1149"/>
      <c r="AE608" s="370"/>
      <c r="AF608" s="981"/>
      <c r="AG608" s="44"/>
      <c r="AH608" s="44"/>
      <c r="AI608" s="44"/>
      <c r="AJ608" s="45"/>
      <c r="AK608" s="33"/>
    </row>
    <row r="609" spans="1:37" ht="12.75" customHeight="1">
      <c r="B609" s="83"/>
      <c r="C609" s="2380" t="s">
        <v>263</v>
      </c>
      <c r="D609" s="152" t="s">
        <v>7</v>
      </c>
      <c r="E609" s="209" t="s">
        <v>138</v>
      </c>
      <c r="F609" s="55" t="s">
        <v>31</v>
      </c>
      <c r="G609" s="55" t="s">
        <v>88</v>
      </c>
      <c r="H609" s="55" t="s">
        <v>88</v>
      </c>
      <c r="I609" s="209" t="s">
        <v>82</v>
      </c>
      <c r="J609" s="209" t="s">
        <v>138</v>
      </c>
      <c r="K609" s="938" t="s">
        <v>5</v>
      </c>
      <c r="L609" s="1147" t="s">
        <v>88</v>
      </c>
      <c r="M609" s="209" t="s">
        <v>82</v>
      </c>
      <c r="N609" s="209" t="s">
        <v>138</v>
      </c>
      <c r="O609" s="55" t="s">
        <v>31</v>
      </c>
      <c r="P609" s="55" t="s">
        <v>88</v>
      </c>
      <c r="Q609" s="55" t="s">
        <v>29</v>
      </c>
      <c r="R609" s="985" t="s">
        <v>82</v>
      </c>
      <c r="S609" s="209" t="s">
        <v>138</v>
      </c>
      <c r="T609" s="209" t="s">
        <v>138</v>
      </c>
      <c r="U609" s="55" t="s">
        <v>5</v>
      </c>
      <c r="V609" s="55" t="s">
        <v>88</v>
      </c>
      <c r="W609" s="55" t="s">
        <v>88</v>
      </c>
      <c r="X609" s="55" t="s">
        <v>29</v>
      </c>
      <c r="Y609" s="938" t="s">
        <v>5</v>
      </c>
      <c r="Z609" s="321" t="s">
        <v>88</v>
      </c>
      <c r="AA609" s="209" t="s">
        <v>82</v>
      </c>
      <c r="AB609" s="209" t="s">
        <v>82</v>
      </c>
      <c r="AC609" s="1146" t="s">
        <v>88</v>
      </c>
      <c r="AD609" s="1146" t="s">
        <v>82</v>
      </c>
      <c r="AE609" s="55" t="s">
        <v>29</v>
      </c>
      <c r="AF609" s="985" t="s">
        <v>82</v>
      </c>
      <c r="AG609" s="209" t="s">
        <v>138</v>
      </c>
      <c r="AH609" s="209"/>
      <c r="AI609" s="55" t="s">
        <v>31</v>
      </c>
      <c r="AJ609" s="32"/>
      <c r="AK609" s="33"/>
    </row>
    <row r="610" spans="1:37">
      <c r="B610" s="91"/>
      <c r="C610" s="2380"/>
      <c r="D610" s="158" t="s">
        <v>8</v>
      </c>
      <c r="E610" s="36"/>
      <c r="F610" s="36"/>
      <c r="G610" s="36"/>
      <c r="H610" s="36"/>
      <c r="I610" s="36"/>
      <c r="J610" s="36"/>
      <c r="K610" s="972"/>
      <c r="L610" s="1148"/>
      <c r="M610" s="36"/>
      <c r="N610" s="36"/>
      <c r="O610" s="36"/>
      <c r="P610" s="36"/>
      <c r="Q610" s="36"/>
      <c r="R610" s="972"/>
      <c r="S610" s="36"/>
      <c r="T610" s="36"/>
      <c r="U610" s="36"/>
      <c r="V610" s="36"/>
      <c r="W610" s="36"/>
      <c r="X610" s="36"/>
      <c r="Y610" s="972"/>
      <c r="Z610" s="36"/>
      <c r="AA610" s="36"/>
      <c r="AB610" s="36"/>
      <c r="AC610" s="1148"/>
      <c r="AD610" s="1148"/>
      <c r="AE610" s="36"/>
      <c r="AF610" s="972"/>
      <c r="AG610" s="36"/>
      <c r="AH610" s="36"/>
      <c r="AI610" s="36"/>
      <c r="AJ610" s="37">
        <f>SUM(E610:AI610)</f>
        <v>0</v>
      </c>
      <c r="AK610" s="38">
        <f>SUM(E611:AI611)</f>
        <v>0</v>
      </c>
    </row>
    <row r="611" spans="1:37">
      <c r="A611" s="39"/>
      <c r="B611" s="97"/>
      <c r="C611" s="250">
        <f>SUM(AJ609:AK611)</f>
        <v>0</v>
      </c>
      <c r="D611" s="164" t="s">
        <v>9</v>
      </c>
      <c r="E611" s="44"/>
      <c r="F611" s="44"/>
      <c r="G611" s="44"/>
      <c r="H611" s="44"/>
      <c r="I611" s="44"/>
      <c r="J611" s="44"/>
      <c r="K611" s="981"/>
      <c r="L611" s="1137"/>
      <c r="M611" s="44"/>
      <c r="N611" s="44"/>
      <c r="O611" s="44"/>
      <c r="P611" s="44"/>
      <c r="Q611" s="44"/>
      <c r="R611" s="981"/>
      <c r="S611" s="44"/>
      <c r="T611" s="44"/>
      <c r="U611" s="44"/>
      <c r="V611" s="44"/>
      <c r="W611" s="44"/>
      <c r="X611" s="44"/>
      <c r="Y611" s="981"/>
      <c r="Z611" s="44"/>
      <c r="AA611" s="44"/>
      <c r="AB611" s="44"/>
      <c r="AC611" s="1137"/>
      <c r="AD611" s="1137"/>
      <c r="AE611" s="44"/>
      <c r="AF611" s="981"/>
      <c r="AG611" s="44"/>
      <c r="AH611" s="44"/>
      <c r="AI611" s="44"/>
      <c r="AJ611" s="45"/>
      <c r="AK611" s="33"/>
    </row>
    <row r="612" spans="1:37">
      <c r="B612" s="83"/>
      <c r="C612" s="2379" t="s">
        <v>236</v>
      </c>
      <c r="D612" s="152" t="s">
        <v>7</v>
      </c>
      <c r="E612" s="209" t="s">
        <v>82</v>
      </c>
      <c r="F612" s="55" t="s">
        <v>29</v>
      </c>
      <c r="G612" s="209" t="s">
        <v>138</v>
      </c>
      <c r="H612" s="55" t="s">
        <v>5</v>
      </c>
      <c r="I612" s="55" t="s">
        <v>88</v>
      </c>
      <c r="J612" s="55" t="s">
        <v>88</v>
      </c>
      <c r="K612" s="938" t="s">
        <v>29</v>
      </c>
      <c r="L612" s="1147" t="s">
        <v>31</v>
      </c>
      <c r="M612" s="55" t="s">
        <v>88</v>
      </c>
      <c r="N612" s="55" t="s">
        <v>29</v>
      </c>
      <c r="O612" s="55" t="s">
        <v>29</v>
      </c>
      <c r="P612" s="209" t="s">
        <v>138</v>
      </c>
      <c r="Q612" s="55" t="s">
        <v>5</v>
      </c>
      <c r="R612" s="938" t="s">
        <v>88</v>
      </c>
      <c r="S612" s="55" t="s">
        <v>29</v>
      </c>
      <c r="T612" s="55" t="s">
        <v>29</v>
      </c>
      <c r="U612" s="55" t="s">
        <v>31</v>
      </c>
      <c r="V612" s="55" t="s">
        <v>5</v>
      </c>
      <c r="W612" s="55" t="s">
        <v>88</v>
      </c>
      <c r="X612" s="55" t="s">
        <v>88</v>
      </c>
      <c r="Y612" s="938" t="s">
        <v>29</v>
      </c>
      <c r="Z612" s="321" t="s">
        <v>138</v>
      </c>
      <c r="AA612" s="55" t="s">
        <v>88</v>
      </c>
      <c r="AB612" s="55" t="s">
        <v>29</v>
      </c>
      <c r="AC612" s="1147" t="s">
        <v>31</v>
      </c>
      <c r="AD612" s="1146" t="s">
        <v>138</v>
      </c>
      <c r="AE612" s="55" t="s">
        <v>5</v>
      </c>
      <c r="AF612" s="938" t="s">
        <v>88</v>
      </c>
      <c r="AG612" s="209" t="s">
        <v>82</v>
      </c>
      <c r="AH612" s="209"/>
      <c r="AI612" s="55" t="s">
        <v>29</v>
      </c>
      <c r="AJ612" s="32"/>
      <c r="AK612" s="33"/>
    </row>
    <row r="613" spans="1:37">
      <c r="B613" s="91"/>
      <c r="C613" s="2379"/>
      <c r="D613" s="158" t="s">
        <v>8</v>
      </c>
      <c r="E613" s="36"/>
      <c r="F613" s="36"/>
      <c r="G613" s="36"/>
      <c r="H613" s="36"/>
      <c r="I613" s="36"/>
      <c r="J613" s="36"/>
      <c r="K613" s="972"/>
      <c r="L613" s="1148"/>
      <c r="M613" s="36"/>
      <c r="N613" s="36"/>
      <c r="O613" s="36"/>
      <c r="P613" s="36"/>
      <c r="Q613" s="36"/>
      <c r="R613" s="972"/>
      <c r="S613" s="36"/>
      <c r="T613" s="36"/>
      <c r="U613" s="36"/>
      <c r="V613" s="36"/>
      <c r="W613" s="36"/>
      <c r="X613" s="36"/>
      <c r="Y613" s="972"/>
      <c r="Z613" s="36"/>
      <c r="AA613" s="36"/>
      <c r="AB613" s="36"/>
      <c r="AC613" s="1148"/>
      <c r="AD613" s="1148"/>
      <c r="AE613" s="36"/>
      <c r="AF613" s="972"/>
      <c r="AG613" s="36"/>
      <c r="AH613" s="36"/>
      <c r="AI613" s="36"/>
      <c r="AJ613" s="37">
        <f>SUM(E613:AI613)</f>
        <v>0</v>
      </c>
      <c r="AK613" s="38">
        <f>SUM(E614:AI614)</f>
        <v>0</v>
      </c>
    </row>
    <row r="614" spans="1:37">
      <c r="A614" s="39"/>
      <c r="B614" s="97"/>
      <c r="C614" s="250">
        <f>SUM(AJ612:AK614)</f>
        <v>0</v>
      </c>
      <c r="D614" s="164" t="s">
        <v>9</v>
      </c>
      <c r="E614" s="44"/>
      <c r="F614" s="44"/>
      <c r="G614" s="44"/>
      <c r="H614" s="44"/>
      <c r="I614" s="44"/>
      <c r="J614" s="44"/>
      <c r="K614" s="981"/>
      <c r="L614" s="1137"/>
      <c r="M614" s="44"/>
      <c r="N614" s="44"/>
      <c r="O614" s="44"/>
      <c r="P614" s="44"/>
      <c r="Q614" s="44"/>
      <c r="R614" s="981"/>
      <c r="S614" s="44"/>
      <c r="T614" s="44"/>
      <c r="U614" s="44"/>
      <c r="V614" s="44"/>
      <c r="W614" s="44"/>
      <c r="X614" s="44"/>
      <c r="Y614" s="981"/>
      <c r="Z614" s="44"/>
      <c r="AA614" s="44"/>
      <c r="AB614" s="44"/>
      <c r="AC614" s="1137"/>
      <c r="AD614" s="1137"/>
      <c r="AE614" s="44"/>
      <c r="AF614" s="981"/>
      <c r="AG614" s="44"/>
      <c r="AH614" s="44"/>
      <c r="AI614" s="44"/>
      <c r="AJ614" s="45"/>
      <c r="AK614" s="33"/>
    </row>
    <row r="615" spans="1:37">
      <c r="B615" s="83"/>
      <c r="C615" s="2379" t="s">
        <v>237</v>
      </c>
      <c r="D615" s="152" t="s">
        <v>7</v>
      </c>
      <c r="E615" s="983" t="s">
        <v>234</v>
      </c>
      <c r="F615" s="55" t="s">
        <v>88</v>
      </c>
      <c r="G615" s="983" t="s">
        <v>234</v>
      </c>
      <c r="H615" s="55" t="s">
        <v>88</v>
      </c>
      <c r="I615" s="983" t="s">
        <v>247</v>
      </c>
      <c r="J615" s="55" t="s">
        <v>29</v>
      </c>
      <c r="K615" s="938" t="s">
        <v>88</v>
      </c>
      <c r="L615" s="1147" t="s">
        <v>88</v>
      </c>
      <c r="M615" s="983" t="s">
        <v>234</v>
      </c>
      <c r="N615" s="55" t="s">
        <v>88</v>
      </c>
      <c r="O615" s="983" t="s">
        <v>234</v>
      </c>
      <c r="P615" s="55" t="s">
        <v>31</v>
      </c>
      <c r="Q615" s="55" t="s">
        <v>88</v>
      </c>
      <c r="R615" s="1145" t="s">
        <v>234</v>
      </c>
      <c r="S615" s="55" t="s">
        <v>88</v>
      </c>
      <c r="T615" s="983" t="s">
        <v>234</v>
      </c>
      <c r="U615" s="983" t="s">
        <v>234</v>
      </c>
      <c r="V615" s="55" t="s">
        <v>88</v>
      </c>
      <c r="W615" s="209" t="s">
        <v>82</v>
      </c>
      <c r="X615" s="209" t="s">
        <v>138</v>
      </c>
      <c r="Y615" s="938" t="s">
        <v>88</v>
      </c>
      <c r="Z615" s="69" t="s">
        <v>88</v>
      </c>
      <c r="AA615" s="983" t="s">
        <v>234</v>
      </c>
      <c r="AB615" s="55" t="s">
        <v>88</v>
      </c>
      <c r="AC615" s="1151" t="s">
        <v>234</v>
      </c>
      <c r="AD615" s="1147" t="s">
        <v>5</v>
      </c>
      <c r="AE615" s="337" t="s">
        <v>88</v>
      </c>
      <c r="AF615" s="1145" t="s">
        <v>234</v>
      </c>
      <c r="AG615" s="983" t="s">
        <v>234</v>
      </c>
      <c r="AH615" s="983"/>
      <c r="AI615" s="55" t="s">
        <v>88</v>
      </c>
      <c r="AJ615" s="32"/>
      <c r="AK615" s="33"/>
    </row>
    <row r="616" spans="1:37">
      <c r="B616" s="91"/>
      <c r="C616" s="2379"/>
      <c r="D616" s="158" t="s">
        <v>8</v>
      </c>
      <c r="E616" s="47" t="s">
        <v>31</v>
      </c>
      <c r="F616" s="36"/>
      <c r="G616" s="47" t="s">
        <v>5</v>
      </c>
      <c r="H616" s="36"/>
      <c r="I616" s="36"/>
      <c r="J616" s="36"/>
      <c r="K616" s="972"/>
      <c r="L616" s="1148"/>
      <c r="M616" s="47" t="s">
        <v>31</v>
      </c>
      <c r="N616" s="36"/>
      <c r="O616" s="36"/>
      <c r="P616" s="36"/>
      <c r="Q616" s="36"/>
      <c r="R616" s="941" t="s">
        <v>5</v>
      </c>
      <c r="S616" s="36"/>
      <c r="T616" s="47" t="s">
        <v>31</v>
      </c>
      <c r="U616" s="36"/>
      <c r="V616" s="36"/>
      <c r="W616" s="987" t="s">
        <v>247</v>
      </c>
      <c r="X616" s="36"/>
      <c r="Y616" s="972"/>
      <c r="Z616" s="36"/>
      <c r="AA616" s="47" t="s">
        <v>31</v>
      </c>
      <c r="AB616" s="36"/>
      <c r="AC616" s="1148" t="s">
        <v>138</v>
      </c>
      <c r="AD616" s="1148"/>
      <c r="AE616" s="103"/>
      <c r="AF616" s="972"/>
      <c r="AG616" s="47" t="s">
        <v>31</v>
      </c>
      <c r="AH616" s="47"/>
      <c r="AI616" s="36"/>
      <c r="AJ616" s="37">
        <f>SUM(E616:AI616)</f>
        <v>0</v>
      </c>
      <c r="AK616" s="38">
        <f>SUM(E617:AI617)</f>
        <v>0</v>
      </c>
    </row>
    <row r="617" spans="1:37">
      <c r="A617" s="39"/>
      <c r="B617" s="97"/>
      <c r="C617" s="250">
        <f>SUM(AJ615:AK617)</f>
        <v>0</v>
      </c>
      <c r="D617" s="164" t="s">
        <v>9</v>
      </c>
      <c r="E617" s="167"/>
      <c r="F617" s="44"/>
      <c r="G617" s="44"/>
      <c r="H617" s="44"/>
      <c r="I617" s="44"/>
      <c r="J617" s="44"/>
      <c r="K617" s="981"/>
      <c r="L617" s="1137"/>
      <c r="M617" s="44"/>
      <c r="N617" s="44"/>
      <c r="O617" s="44"/>
      <c r="P617" s="44"/>
      <c r="Q617" s="44"/>
      <c r="R617" s="981"/>
      <c r="S617" s="44"/>
      <c r="T617" s="44"/>
      <c r="U617" s="44"/>
      <c r="V617" s="44"/>
      <c r="W617" s="44"/>
      <c r="X617" s="44"/>
      <c r="Y617" s="981"/>
      <c r="Z617" s="44"/>
      <c r="AA617" s="44"/>
      <c r="AB617" s="44"/>
      <c r="AC617" s="1137"/>
      <c r="AD617" s="1137"/>
      <c r="AE617" s="44"/>
      <c r="AF617" s="981"/>
      <c r="AG617" s="167"/>
      <c r="AH617" s="167"/>
      <c r="AI617" s="44"/>
      <c r="AJ617" s="45"/>
      <c r="AK617" s="33"/>
    </row>
    <row r="618" spans="1:37" ht="12.75" customHeight="1">
      <c r="B618" s="83"/>
      <c r="C618" s="2380" t="s">
        <v>239</v>
      </c>
      <c r="D618" s="152" t="s">
        <v>7</v>
      </c>
      <c r="E618" s="55" t="s">
        <v>88</v>
      </c>
      <c r="F618" s="983" t="s">
        <v>234</v>
      </c>
      <c r="G618" s="55" t="s">
        <v>88</v>
      </c>
      <c r="H618" s="983" t="s">
        <v>234</v>
      </c>
      <c r="I618" s="55" t="s">
        <v>88</v>
      </c>
      <c r="J618" s="983" t="s">
        <v>247</v>
      </c>
      <c r="K618" s="985" t="s">
        <v>138</v>
      </c>
      <c r="L618" s="1151" t="s">
        <v>234</v>
      </c>
      <c r="M618" s="55" t="s">
        <v>88</v>
      </c>
      <c r="N618" s="983" t="s">
        <v>234</v>
      </c>
      <c r="O618" s="55" t="s">
        <v>88</v>
      </c>
      <c r="P618" s="55" t="s">
        <v>29</v>
      </c>
      <c r="Q618" s="55" t="s">
        <v>88</v>
      </c>
      <c r="R618" s="938" t="s">
        <v>29</v>
      </c>
      <c r="S618" s="983" t="s">
        <v>234</v>
      </c>
      <c r="T618" s="55" t="s">
        <v>88</v>
      </c>
      <c r="U618" s="55" t="s">
        <v>88</v>
      </c>
      <c r="V618" s="983" t="s">
        <v>234</v>
      </c>
      <c r="W618" s="55" t="s">
        <v>88</v>
      </c>
      <c r="X618" s="983" t="s">
        <v>247</v>
      </c>
      <c r="Y618" s="985" t="s">
        <v>82</v>
      </c>
      <c r="Z618" s="983" t="s">
        <v>234</v>
      </c>
      <c r="AA618" s="55" t="s">
        <v>88</v>
      </c>
      <c r="AB618" s="983" t="s">
        <v>234</v>
      </c>
      <c r="AC618" s="1147" t="s">
        <v>88</v>
      </c>
      <c r="AD618" s="1147" t="s">
        <v>29</v>
      </c>
      <c r="AE618" s="55" t="s">
        <v>88</v>
      </c>
      <c r="AF618" s="938" t="s">
        <v>88</v>
      </c>
      <c r="AG618" s="55" t="s">
        <v>88</v>
      </c>
      <c r="AH618" s="55"/>
      <c r="AI618" s="983" t="s">
        <v>234</v>
      </c>
      <c r="AJ618" s="32"/>
      <c r="AK618" s="33"/>
    </row>
    <row r="619" spans="1:37">
      <c r="B619" s="91"/>
      <c r="C619" s="2380"/>
      <c r="D619" s="158" t="s">
        <v>8</v>
      </c>
      <c r="E619" s="104"/>
      <c r="F619" s="36" t="s">
        <v>138</v>
      </c>
      <c r="G619" s="36"/>
      <c r="H619" s="36" t="s">
        <v>138</v>
      </c>
      <c r="I619" s="36"/>
      <c r="J619" s="36"/>
      <c r="K619" s="972"/>
      <c r="L619" s="1152" t="s">
        <v>5</v>
      </c>
      <c r="M619" s="36"/>
      <c r="N619" s="36"/>
      <c r="O619" s="36"/>
      <c r="P619" s="987" t="s">
        <v>247</v>
      </c>
      <c r="Q619" s="36"/>
      <c r="R619" s="972"/>
      <c r="S619" s="47" t="s">
        <v>31</v>
      </c>
      <c r="T619" s="36"/>
      <c r="U619" s="36"/>
      <c r="V619" s="47" t="s">
        <v>31</v>
      </c>
      <c r="W619" s="36"/>
      <c r="X619" s="36"/>
      <c r="Y619" s="972"/>
      <c r="Z619" s="47" t="s">
        <v>5</v>
      </c>
      <c r="AA619" s="36"/>
      <c r="AB619" s="36" t="s">
        <v>138</v>
      </c>
      <c r="AC619" s="1148"/>
      <c r="AD619" s="1153" t="s">
        <v>247</v>
      </c>
      <c r="AE619" s="36"/>
      <c r="AF619" s="972"/>
      <c r="AG619" s="104"/>
      <c r="AH619" s="104"/>
      <c r="AI619" s="36" t="s">
        <v>138</v>
      </c>
      <c r="AJ619" s="37">
        <f>SUM(E619:AI619)</f>
        <v>0</v>
      </c>
      <c r="AK619" s="38">
        <f>SUM(E620:AI620)</f>
        <v>0</v>
      </c>
    </row>
    <row r="620" spans="1:37">
      <c r="A620" s="39"/>
      <c r="B620" s="97"/>
      <c r="C620" s="250">
        <f>SUM(AJ618:AK620)</f>
        <v>0</v>
      </c>
      <c r="D620" s="164" t="s">
        <v>9</v>
      </c>
      <c r="E620" s="44"/>
      <c r="F620" s="44"/>
      <c r="G620" s="44"/>
      <c r="H620" s="44"/>
      <c r="I620" s="44"/>
      <c r="J620" s="44"/>
      <c r="K620" s="981"/>
      <c r="L620" s="1137"/>
      <c r="M620" s="44"/>
      <c r="N620" s="44"/>
      <c r="O620" s="44"/>
      <c r="P620" s="44"/>
      <c r="Q620" s="44"/>
      <c r="R620" s="981"/>
      <c r="S620" s="44"/>
      <c r="T620" s="44"/>
      <c r="U620" s="44"/>
      <c r="V620" s="44"/>
      <c r="W620" s="44"/>
      <c r="X620" s="44"/>
      <c r="Y620" s="981"/>
      <c r="Z620" s="44"/>
      <c r="AA620" s="44"/>
      <c r="AB620" s="44"/>
      <c r="AC620" s="1137"/>
      <c r="AD620" s="1137"/>
      <c r="AE620" s="44"/>
      <c r="AF620" s="981"/>
      <c r="AG620" s="44"/>
      <c r="AH620" s="44"/>
      <c r="AI620" s="44"/>
      <c r="AJ620" s="45"/>
      <c r="AK620" s="33"/>
    </row>
    <row r="621" spans="1:37">
      <c r="B621" s="83"/>
      <c r="C621" s="2379" t="s">
        <v>241</v>
      </c>
      <c r="D621" s="152" t="s">
        <v>7</v>
      </c>
      <c r="E621" s="55" t="s">
        <v>29</v>
      </c>
      <c r="F621" s="55" t="s">
        <v>5</v>
      </c>
      <c r="G621" s="55" t="s">
        <v>88</v>
      </c>
      <c r="H621" s="55" t="s">
        <v>88</v>
      </c>
      <c r="I621" s="55" t="s">
        <v>29</v>
      </c>
      <c r="J621" s="209" t="s">
        <v>82</v>
      </c>
      <c r="K621" s="985" t="s">
        <v>82</v>
      </c>
      <c r="L621" s="1147" t="s">
        <v>29</v>
      </c>
      <c r="M621" s="209" t="s">
        <v>138</v>
      </c>
      <c r="N621" s="55" t="s">
        <v>31</v>
      </c>
      <c r="O621" s="209" t="s">
        <v>138</v>
      </c>
      <c r="P621" s="55" t="s">
        <v>5</v>
      </c>
      <c r="Q621" s="55" t="s">
        <v>88</v>
      </c>
      <c r="R621" s="938" t="s">
        <v>88</v>
      </c>
      <c r="S621" s="209" t="s">
        <v>82</v>
      </c>
      <c r="T621" s="55" t="s">
        <v>5</v>
      </c>
      <c r="U621" s="55" t="s">
        <v>88</v>
      </c>
      <c r="V621" s="55" t="s">
        <v>88</v>
      </c>
      <c r="W621" s="55" t="s">
        <v>29</v>
      </c>
      <c r="X621" s="209" t="s">
        <v>82</v>
      </c>
      <c r="Y621" s="985" t="s">
        <v>138</v>
      </c>
      <c r="Z621" s="69" t="s">
        <v>31</v>
      </c>
      <c r="AA621" s="209" t="s">
        <v>138</v>
      </c>
      <c r="AB621" s="55" t="s">
        <v>5</v>
      </c>
      <c r="AC621" s="1147" t="s">
        <v>88</v>
      </c>
      <c r="AD621" s="1147" t="s">
        <v>31</v>
      </c>
      <c r="AE621" s="337" t="s">
        <v>88</v>
      </c>
      <c r="AF621" s="993" t="s">
        <v>29</v>
      </c>
      <c r="AG621" s="55" t="s">
        <v>29</v>
      </c>
      <c r="AH621" s="55"/>
      <c r="AI621" s="55" t="s">
        <v>5</v>
      </c>
      <c r="AJ621" s="32"/>
      <c r="AK621" s="33"/>
    </row>
    <row r="622" spans="1:37">
      <c r="B622" s="91"/>
      <c r="C622" s="2379"/>
      <c r="D622" s="158" t="s">
        <v>8</v>
      </c>
      <c r="E622" s="36"/>
      <c r="F622" s="36"/>
      <c r="G622" s="36"/>
      <c r="H622" s="36"/>
      <c r="I622" s="36"/>
      <c r="J622" s="36"/>
      <c r="K622" s="972"/>
      <c r="L622" s="1148"/>
      <c r="M622" s="36"/>
      <c r="N622" s="36"/>
      <c r="O622" s="36"/>
      <c r="P622" s="36"/>
      <c r="Q622" s="36"/>
      <c r="R622" s="972"/>
      <c r="S622" s="36"/>
      <c r="T622" s="36"/>
      <c r="U622" s="36"/>
      <c r="V622" s="36"/>
      <c r="W622" s="36"/>
      <c r="X622" s="36"/>
      <c r="Y622" s="972"/>
      <c r="Z622" s="36"/>
      <c r="AA622" s="36"/>
      <c r="AB622" s="36"/>
      <c r="AC622" s="1148"/>
      <c r="AD622" s="1148"/>
      <c r="AE622" s="103"/>
      <c r="AF622" s="972"/>
      <c r="AG622" s="36"/>
      <c r="AH622" s="36"/>
      <c r="AI622" s="36"/>
      <c r="AJ622" s="37">
        <f>SUM(E622:AI622)</f>
        <v>0</v>
      </c>
      <c r="AK622" s="38">
        <f>SUM(E623:AI623)</f>
        <v>0</v>
      </c>
    </row>
    <row r="623" spans="1:37">
      <c r="A623" s="39"/>
      <c r="B623" s="97"/>
      <c r="C623" s="250">
        <f>SUM(AJ621:AK623)</f>
        <v>0</v>
      </c>
      <c r="D623" s="164" t="s">
        <v>9</v>
      </c>
      <c r="E623" s="167"/>
      <c r="F623" s="44"/>
      <c r="G623" s="44"/>
      <c r="H623" s="44"/>
      <c r="I623" s="44"/>
      <c r="J623" s="44"/>
      <c r="K623" s="981"/>
      <c r="L623" s="1137"/>
      <c r="M623" s="44"/>
      <c r="N623" s="44"/>
      <c r="O623" s="44"/>
      <c r="P623" s="44"/>
      <c r="Q623" s="44"/>
      <c r="R623" s="981"/>
      <c r="S623" s="44"/>
      <c r="T623" s="44"/>
      <c r="U623" s="44"/>
      <c r="V623" s="44"/>
      <c r="W623" s="44"/>
      <c r="X623" s="44"/>
      <c r="Y623" s="981"/>
      <c r="Z623" s="44"/>
      <c r="AA623" s="44"/>
      <c r="AB623" s="44"/>
      <c r="AC623" s="1137"/>
      <c r="AD623" s="1137"/>
      <c r="AE623" s="44"/>
      <c r="AF623" s="981"/>
      <c r="AG623" s="167"/>
      <c r="AH623" s="167"/>
      <c r="AI623" s="44"/>
      <c r="AJ623" s="45"/>
      <c r="AK623" s="33"/>
    </row>
    <row r="624" spans="1:37" ht="12.75" customHeight="1">
      <c r="B624" s="83"/>
      <c r="C624" s="2380" t="s">
        <v>242</v>
      </c>
      <c r="D624" s="152" t="s">
        <v>7</v>
      </c>
      <c r="E624" s="55" t="s">
        <v>88</v>
      </c>
      <c r="F624" s="209" t="s">
        <v>82</v>
      </c>
      <c r="G624" s="55" t="s">
        <v>29</v>
      </c>
      <c r="H624" s="209" t="s">
        <v>82</v>
      </c>
      <c r="I624" s="55" t="s">
        <v>31</v>
      </c>
      <c r="J624" s="55" t="s">
        <v>31</v>
      </c>
      <c r="K624" s="938" t="s">
        <v>88</v>
      </c>
      <c r="L624" s="1146" t="s">
        <v>82</v>
      </c>
      <c r="M624" s="55" t="s">
        <v>5</v>
      </c>
      <c r="N624" s="55" t="s">
        <v>88</v>
      </c>
      <c r="O624" s="55" t="s">
        <v>5</v>
      </c>
      <c r="P624" s="55" t="s">
        <v>88</v>
      </c>
      <c r="Q624" s="55" t="s">
        <v>31</v>
      </c>
      <c r="R624" s="985" t="s">
        <v>138</v>
      </c>
      <c r="S624" s="55" t="s">
        <v>88</v>
      </c>
      <c r="T624" s="209" t="s">
        <v>82</v>
      </c>
      <c r="U624" s="209" t="s">
        <v>138</v>
      </c>
      <c r="V624" s="209" t="s">
        <v>138</v>
      </c>
      <c r="W624" s="55" t="s">
        <v>31</v>
      </c>
      <c r="X624" s="55" t="s">
        <v>5</v>
      </c>
      <c r="Y624" s="938" t="s">
        <v>88</v>
      </c>
      <c r="Z624" s="321" t="s">
        <v>82</v>
      </c>
      <c r="AA624" s="55" t="s">
        <v>5</v>
      </c>
      <c r="AB624" s="55" t="s">
        <v>88</v>
      </c>
      <c r="AC624" s="1146" t="s">
        <v>82</v>
      </c>
      <c r="AD624" s="1147" t="s">
        <v>88</v>
      </c>
      <c r="AE624" s="1154" t="s">
        <v>138</v>
      </c>
      <c r="AF624" s="1155" t="s">
        <v>138</v>
      </c>
      <c r="AG624" s="55" t="s">
        <v>88</v>
      </c>
      <c r="AH624" s="55"/>
      <c r="AI624" s="209" t="s">
        <v>82</v>
      </c>
      <c r="AJ624" s="32"/>
      <c r="AK624" s="33"/>
    </row>
    <row r="625" spans="1:37">
      <c r="B625" s="91"/>
      <c r="C625" s="2380"/>
      <c r="D625" s="158" t="s">
        <v>8</v>
      </c>
      <c r="E625" s="36"/>
      <c r="F625" s="36"/>
      <c r="G625" s="36"/>
      <c r="H625" s="36"/>
      <c r="I625" s="36"/>
      <c r="J625" s="36"/>
      <c r="K625" s="972"/>
      <c r="L625" s="1148"/>
      <c r="M625" s="36"/>
      <c r="N625" s="36"/>
      <c r="O625" s="36"/>
      <c r="P625" s="36"/>
      <c r="Q625" s="36"/>
      <c r="R625" s="972"/>
      <c r="S625" s="36"/>
      <c r="T625" s="36"/>
      <c r="U625" s="36"/>
      <c r="V625" s="36"/>
      <c r="W625" s="36"/>
      <c r="X625" s="36"/>
      <c r="Y625" s="972"/>
      <c r="Z625" s="36"/>
      <c r="AA625" s="36"/>
      <c r="AB625" s="36"/>
      <c r="AC625" s="1148"/>
      <c r="AD625" s="1148"/>
      <c r="AE625" s="103"/>
      <c r="AF625" s="972"/>
      <c r="AG625" s="36"/>
      <c r="AH625" s="36"/>
      <c r="AI625" s="36"/>
      <c r="AJ625" s="37">
        <f>SUM(E625:AI625)</f>
        <v>0</v>
      </c>
      <c r="AK625" s="38">
        <f>SUM(E626:AI626)</f>
        <v>0</v>
      </c>
    </row>
    <row r="626" spans="1:37">
      <c r="A626" s="39"/>
      <c r="B626" s="97"/>
      <c r="C626" s="250">
        <f>SUM(AJ624:AK626)</f>
        <v>0</v>
      </c>
      <c r="D626" s="164" t="s">
        <v>9</v>
      </c>
      <c r="E626" s="167"/>
      <c r="F626" s="44"/>
      <c r="G626" s="44"/>
      <c r="H626" s="44"/>
      <c r="I626" s="44"/>
      <c r="J626" s="44"/>
      <c r="K626" s="981"/>
      <c r="L626" s="1137"/>
      <c r="M626" s="44"/>
      <c r="N626" s="44"/>
      <c r="O626" s="44"/>
      <c r="P626" s="44"/>
      <c r="Q626" s="44"/>
      <c r="R626" s="981"/>
      <c r="S626" s="44"/>
      <c r="T626" s="44"/>
      <c r="U626" s="44"/>
      <c r="V626" s="44"/>
      <c r="W626" s="44"/>
      <c r="X626" s="44"/>
      <c r="Y626" s="981"/>
      <c r="Z626" s="44"/>
      <c r="AA626" s="44"/>
      <c r="AB626" s="44"/>
      <c r="AC626" s="1137"/>
      <c r="AD626" s="1137"/>
      <c r="AE626" s="44"/>
      <c r="AF626" s="981"/>
      <c r="AG626" s="167"/>
      <c r="AH626" s="167"/>
      <c r="AI626" s="44"/>
      <c r="AJ626" s="1010"/>
      <c r="AK626" s="111"/>
    </row>
    <row r="627" spans="1:37">
      <c r="A627" s="39"/>
      <c r="B627" s="97"/>
      <c r="C627" s="1067" t="s">
        <v>267</v>
      </c>
      <c r="D627" s="177"/>
      <c r="E627" s="257" t="s">
        <v>268</v>
      </c>
      <c r="F627" s="257"/>
      <c r="G627" s="257"/>
      <c r="H627" s="257" t="s">
        <v>268</v>
      </c>
      <c r="I627" s="257"/>
      <c r="J627" s="257"/>
      <c r="K627" s="257"/>
      <c r="L627" s="257"/>
      <c r="M627" s="257"/>
      <c r="N627" s="257"/>
      <c r="O627" s="257"/>
      <c r="P627" s="257"/>
      <c r="Q627" s="257"/>
      <c r="R627" s="257"/>
      <c r="S627" s="257"/>
      <c r="T627" s="257"/>
      <c r="W627" s="257"/>
      <c r="X627" s="257"/>
      <c r="Y627" s="257"/>
      <c r="Z627" s="257"/>
      <c r="AA627" s="257"/>
      <c r="AB627" s="257"/>
      <c r="AC627" s="257"/>
      <c r="AD627" s="257"/>
      <c r="AE627" s="257"/>
      <c r="AF627" s="257"/>
      <c r="AG627" s="257"/>
      <c r="AH627" s="257"/>
      <c r="AI627" s="257"/>
      <c r="AJ627" s="111"/>
      <c r="AK627" s="111"/>
    </row>
    <row r="628" spans="1:37">
      <c r="A628" s="39"/>
      <c r="B628" s="97"/>
      <c r="C628" s="1067" t="s">
        <v>269</v>
      </c>
      <c r="D628" s="177"/>
      <c r="E628" s="257" t="s">
        <v>270</v>
      </c>
      <c r="F628" s="257"/>
      <c r="G628" s="257"/>
      <c r="H628" s="257"/>
      <c r="I628" s="257"/>
      <c r="J628" s="257"/>
      <c r="K628" s="257"/>
      <c r="L628" s="257"/>
      <c r="M628" s="257"/>
      <c r="N628" s="257"/>
      <c r="O628" s="257"/>
      <c r="P628" s="257"/>
      <c r="Q628" s="257"/>
      <c r="R628" s="257"/>
      <c r="S628" s="257"/>
      <c r="T628" s="257"/>
      <c r="W628" s="257"/>
      <c r="X628" s="257"/>
      <c r="Y628" s="257"/>
      <c r="Z628" s="257"/>
      <c r="AA628" s="257"/>
      <c r="AB628" s="257"/>
      <c r="AC628" s="257"/>
      <c r="AD628" s="257"/>
      <c r="AE628" s="257"/>
      <c r="AF628" s="257"/>
      <c r="AG628" s="257"/>
      <c r="AH628" s="257"/>
      <c r="AI628" s="257"/>
      <c r="AJ628" s="111"/>
      <c r="AK628" s="111"/>
    </row>
    <row r="629" spans="1:37">
      <c r="A629" s="106" t="s">
        <v>4</v>
      </c>
      <c r="B629" s="178" t="s">
        <v>5</v>
      </c>
      <c r="C629" s="108" t="s">
        <v>27</v>
      </c>
      <c r="D629" s="109"/>
      <c r="E629" s="109"/>
      <c r="F629" s="109"/>
      <c r="G629" s="110"/>
      <c r="H629" s="110"/>
      <c r="I629" s="110"/>
      <c r="J629" s="109"/>
      <c r="K629" s="109"/>
      <c r="L629" s="109"/>
      <c r="M629" s="109"/>
      <c r="N629" s="110"/>
      <c r="O629" s="110"/>
      <c r="P629" s="110"/>
      <c r="Q629" s="109"/>
      <c r="R629" s="109"/>
      <c r="S629" s="109"/>
      <c r="T629" s="109"/>
      <c r="W629" s="110"/>
      <c r="X629" s="109"/>
      <c r="Y629" s="109"/>
      <c r="Z629" s="109"/>
      <c r="AA629" s="109"/>
      <c r="AB629" s="110"/>
      <c r="AC629" s="110"/>
      <c r="AD629" s="110"/>
      <c r="AE629" s="109"/>
      <c r="AF629" s="109"/>
      <c r="AG629" s="109"/>
      <c r="AH629" s="109"/>
      <c r="AI629" s="109"/>
      <c r="AJ629" s="111"/>
      <c r="AK629" s="111"/>
    </row>
    <row r="630" spans="1:37">
      <c r="A630" s="112">
        <v>8</v>
      </c>
      <c r="B630" s="179"/>
      <c r="C630" s="114" t="s">
        <v>156</v>
      </c>
      <c r="D630" s="115" t="s">
        <v>29</v>
      </c>
      <c r="E630" s="180">
        <f t="shared" ref="E630:V630" si="107">COUNTIF(H$4:H$27,$D$47)</f>
        <v>0</v>
      </c>
      <c r="F630" s="180">
        <f t="shared" si="107"/>
        <v>0</v>
      </c>
      <c r="G630" s="180">
        <f t="shared" si="107"/>
        <v>0</v>
      </c>
      <c r="H630" s="180">
        <f t="shared" si="107"/>
        <v>0</v>
      </c>
      <c r="I630" s="180">
        <f t="shared" si="107"/>
        <v>0</v>
      </c>
      <c r="J630" s="180">
        <f t="shared" si="107"/>
        <v>0</v>
      </c>
      <c r="K630" s="180">
        <f t="shared" si="107"/>
        <v>0</v>
      </c>
      <c r="L630" s="180">
        <f t="shared" si="107"/>
        <v>0</v>
      </c>
      <c r="M630" s="180">
        <f t="shared" si="107"/>
        <v>0</v>
      </c>
      <c r="N630" s="180">
        <f t="shared" si="107"/>
        <v>0</v>
      </c>
      <c r="O630" s="180">
        <f t="shared" si="107"/>
        <v>0</v>
      </c>
      <c r="P630" s="180">
        <f t="shared" si="107"/>
        <v>0</v>
      </c>
      <c r="Q630" s="180">
        <f t="shared" si="107"/>
        <v>0</v>
      </c>
      <c r="R630" s="180">
        <f t="shared" si="107"/>
        <v>0</v>
      </c>
      <c r="S630" s="180">
        <f t="shared" si="107"/>
        <v>0</v>
      </c>
      <c r="T630" s="180">
        <f t="shared" si="107"/>
        <v>0</v>
      </c>
      <c r="U630" s="180">
        <f t="shared" si="107"/>
        <v>0</v>
      </c>
      <c r="V630" s="180">
        <f t="shared" si="107"/>
        <v>0</v>
      </c>
      <c r="W630" s="180">
        <f t="shared" ref="W630:AH630" si="108">COUNTIF(R$4:R$27,$D$47)</f>
        <v>0</v>
      </c>
      <c r="X630" s="180">
        <f t="shared" si="108"/>
        <v>0</v>
      </c>
      <c r="Y630" s="180">
        <f t="shared" si="108"/>
        <v>0</v>
      </c>
      <c r="Z630" s="180">
        <f t="shared" si="108"/>
        <v>0</v>
      </c>
      <c r="AA630" s="180">
        <f t="shared" si="108"/>
        <v>0</v>
      </c>
      <c r="AB630" s="180">
        <f t="shared" si="108"/>
        <v>0</v>
      </c>
      <c r="AC630" s="180">
        <f t="shared" si="108"/>
        <v>0</v>
      </c>
      <c r="AD630" s="180">
        <f t="shared" si="108"/>
        <v>0</v>
      </c>
      <c r="AE630" s="180">
        <f t="shared" si="108"/>
        <v>0</v>
      </c>
      <c r="AF630" s="180">
        <f t="shared" si="108"/>
        <v>0</v>
      </c>
      <c r="AG630" s="180">
        <f t="shared" si="108"/>
        <v>0</v>
      </c>
      <c r="AH630" s="180">
        <f t="shared" si="108"/>
        <v>0</v>
      </c>
      <c r="AI630" s="180">
        <f>COUNTIF(AJ$4:AJ$27,$D$47)</f>
        <v>8</v>
      </c>
      <c r="AJ630" s="117"/>
      <c r="AK630" s="117"/>
    </row>
    <row r="631" spans="1:37">
      <c r="A631" s="181">
        <v>8</v>
      </c>
      <c r="B631" s="295" t="s">
        <v>11</v>
      </c>
      <c r="C631" s="183" t="s">
        <v>46</v>
      </c>
      <c r="D631" s="184" t="s">
        <v>31</v>
      </c>
      <c r="E631" s="185">
        <f t="shared" ref="E631:V631" si="109">COUNTIF(H$4:H$27,$D$48)</f>
        <v>0</v>
      </c>
      <c r="F631" s="185">
        <f t="shared" si="109"/>
        <v>0</v>
      </c>
      <c r="G631" s="185">
        <f t="shared" si="109"/>
        <v>0</v>
      </c>
      <c r="H631" s="185">
        <f t="shared" si="109"/>
        <v>0</v>
      </c>
      <c r="I631" s="185">
        <f t="shared" si="109"/>
        <v>0</v>
      </c>
      <c r="J631" s="185">
        <f t="shared" si="109"/>
        <v>0</v>
      </c>
      <c r="K631" s="185">
        <f t="shared" si="109"/>
        <v>0</v>
      </c>
      <c r="L631" s="185">
        <f t="shared" si="109"/>
        <v>0</v>
      </c>
      <c r="M631" s="185">
        <f t="shared" si="109"/>
        <v>0</v>
      </c>
      <c r="N631" s="185">
        <f t="shared" si="109"/>
        <v>0</v>
      </c>
      <c r="O631" s="185">
        <f t="shared" si="109"/>
        <v>0</v>
      </c>
      <c r="P631" s="185">
        <f t="shared" si="109"/>
        <v>0</v>
      </c>
      <c r="Q631" s="185">
        <f t="shared" si="109"/>
        <v>0</v>
      </c>
      <c r="R631" s="185">
        <f t="shared" si="109"/>
        <v>0</v>
      </c>
      <c r="S631" s="185">
        <f t="shared" si="109"/>
        <v>0</v>
      </c>
      <c r="T631" s="185">
        <f t="shared" si="109"/>
        <v>0</v>
      </c>
      <c r="U631" s="185">
        <f t="shared" si="109"/>
        <v>0</v>
      </c>
      <c r="V631" s="185">
        <f t="shared" si="109"/>
        <v>0</v>
      </c>
      <c r="W631" s="185">
        <f t="shared" ref="W631:AH631" si="110">COUNTIF(R$4:R$27,$D$48)</f>
        <v>0</v>
      </c>
      <c r="X631" s="185">
        <f t="shared" si="110"/>
        <v>0</v>
      </c>
      <c r="Y631" s="185">
        <f t="shared" si="110"/>
        <v>0</v>
      </c>
      <c r="Z631" s="185">
        <f t="shared" si="110"/>
        <v>0</v>
      </c>
      <c r="AA631" s="185">
        <f t="shared" si="110"/>
        <v>0</v>
      </c>
      <c r="AB631" s="185">
        <f t="shared" si="110"/>
        <v>0</v>
      </c>
      <c r="AC631" s="185">
        <f t="shared" si="110"/>
        <v>0</v>
      </c>
      <c r="AD631" s="185">
        <f t="shared" si="110"/>
        <v>0</v>
      </c>
      <c r="AE631" s="185">
        <f t="shared" si="110"/>
        <v>0</v>
      </c>
      <c r="AF631" s="185">
        <f t="shared" si="110"/>
        <v>0</v>
      </c>
      <c r="AG631" s="185">
        <f t="shared" si="110"/>
        <v>0</v>
      </c>
      <c r="AH631" s="185">
        <f t="shared" si="110"/>
        <v>0</v>
      </c>
      <c r="AI631" s="185">
        <f>COUNTIF(AJ$4:AJ$27,$D$48)</f>
        <v>8</v>
      </c>
      <c r="AJ631" s="117"/>
      <c r="AK631" s="117"/>
    </row>
    <row r="632" spans="1:37">
      <c r="A632" s="122" t="s">
        <v>11</v>
      </c>
      <c r="B632" s="296">
        <v>8</v>
      </c>
      <c r="C632" s="121" t="s">
        <v>125</v>
      </c>
      <c r="D632" s="122" t="s">
        <v>5</v>
      </c>
      <c r="E632" s="123">
        <f t="shared" ref="E632:V632" si="111">COUNTIF(H$4:H$27,$D$49)</f>
        <v>0</v>
      </c>
      <c r="F632" s="123">
        <f t="shared" si="111"/>
        <v>0</v>
      </c>
      <c r="G632" s="123">
        <f t="shared" si="111"/>
        <v>0</v>
      </c>
      <c r="H632" s="123">
        <f t="shared" si="111"/>
        <v>0</v>
      </c>
      <c r="I632" s="123">
        <f t="shared" si="111"/>
        <v>0</v>
      </c>
      <c r="J632" s="123">
        <f t="shared" si="111"/>
        <v>0</v>
      </c>
      <c r="K632" s="123">
        <f t="shared" si="111"/>
        <v>0</v>
      </c>
      <c r="L632" s="123">
        <f t="shared" si="111"/>
        <v>0</v>
      </c>
      <c r="M632" s="123">
        <f t="shared" si="111"/>
        <v>0</v>
      </c>
      <c r="N632" s="123">
        <f t="shared" si="111"/>
        <v>0</v>
      </c>
      <c r="O632" s="123">
        <f t="shared" si="111"/>
        <v>0</v>
      </c>
      <c r="P632" s="123">
        <f t="shared" si="111"/>
        <v>0</v>
      </c>
      <c r="Q632" s="123">
        <f t="shared" si="111"/>
        <v>0</v>
      </c>
      <c r="R632" s="123">
        <f t="shared" si="111"/>
        <v>0</v>
      </c>
      <c r="S632" s="123">
        <f t="shared" si="111"/>
        <v>0</v>
      </c>
      <c r="T632" s="123">
        <f t="shared" si="111"/>
        <v>0</v>
      </c>
      <c r="U632" s="123">
        <f t="shared" si="111"/>
        <v>0</v>
      </c>
      <c r="V632" s="123">
        <f t="shared" si="111"/>
        <v>0</v>
      </c>
      <c r="W632" s="123">
        <f t="shared" ref="W632:AH632" si="112">COUNTIF(R$4:R$27,$D$49)</f>
        <v>0</v>
      </c>
      <c r="X632" s="123">
        <f t="shared" si="112"/>
        <v>0</v>
      </c>
      <c r="Y632" s="123">
        <f t="shared" si="112"/>
        <v>0</v>
      </c>
      <c r="Z632" s="123">
        <f t="shared" si="112"/>
        <v>0</v>
      </c>
      <c r="AA632" s="123">
        <f t="shared" si="112"/>
        <v>0</v>
      </c>
      <c r="AB632" s="123">
        <f t="shared" si="112"/>
        <v>0</v>
      </c>
      <c r="AC632" s="123">
        <f t="shared" si="112"/>
        <v>0</v>
      </c>
      <c r="AD632" s="123">
        <f t="shared" si="112"/>
        <v>0</v>
      </c>
      <c r="AE632" s="123">
        <f t="shared" si="112"/>
        <v>0</v>
      </c>
      <c r="AF632" s="123">
        <f t="shared" si="112"/>
        <v>0</v>
      </c>
      <c r="AG632" s="123">
        <f t="shared" si="112"/>
        <v>0</v>
      </c>
      <c r="AH632" s="123">
        <f t="shared" si="112"/>
        <v>0</v>
      </c>
      <c r="AI632" s="123">
        <f>COUNTIF(AJ$4:AJ$27,$D$49)</f>
        <v>8</v>
      </c>
      <c r="AJ632" s="117"/>
      <c r="AK632" s="117"/>
    </row>
    <row r="633" spans="1:37">
      <c r="A633" s="189">
        <v>8</v>
      </c>
      <c r="B633" s="187"/>
      <c r="C633" s="1091" t="s">
        <v>252</v>
      </c>
      <c r="D633" s="1092" t="s">
        <v>82</v>
      </c>
      <c r="E633" s="180">
        <f t="shared" ref="E633:V633" si="113">COUNTIF(H$4:H$27,$D$50)</f>
        <v>0</v>
      </c>
      <c r="F633" s="180">
        <f t="shared" si="113"/>
        <v>0</v>
      </c>
      <c r="G633" s="180">
        <f t="shared" si="113"/>
        <v>0</v>
      </c>
      <c r="H633" s="180">
        <f t="shared" si="113"/>
        <v>0</v>
      </c>
      <c r="I633" s="180">
        <f t="shared" si="113"/>
        <v>0</v>
      </c>
      <c r="J633" s="180">
        <f t="shared" si="113"/>
        <v>0</v>
      </c>
      <c r="K633" s="180">
        <f t="shared" si="113"/>
        <v>0</v>
      </c>
      <c r="L633" s="180">
        <f t="shared" si="113"/>
        <v>0</v>
      </c>
      <c r="M633" s="180">
        <f t="shared" si="113"/>
        <v>0</v>
      </c>
      <c r="N633" s="180">
        <f t="shared" si="113"/>
        <v>0</v>
      </c>
      <c r="O633" s="180">
        <f t="shared" si="113"/>
        <v>0</v>
      </c>
      <c r="P633" s="180">
        <f t="shared" si="113"/>
        <v>0</v>
      </c>
      <c r="Q633" s="180">
        <f t="shared" si="113"/>
        <v>0</v>
      </c>
      <c r="R633" s="180">
        <f t="shared" si="113"/>
        <v>0</v>
      </c>
      <c r="S633" s="180">
        <f t="shared" si="113"/>
        <v>0</v>
      </c>
      <c r="T633" s="180">
        <f t="shared" si="113"/>
        <v>0</v>
      </c>
      <c r="U633" s="180">
        <f t="shared" si="113"/>
        <v>0</v>
      </c>
      <c r="V633" s="180">
        <f t="shared" si="113"/>
        <v>0</v>
      </c>
      <c r="W633" s="180">
        <f t="shared" ref="W633:AH633" si="114">COUNTIF(R$4:R$27,$D$50)</f>
        <v>0</v>
      </c>
      <c r="X633" s="180">
        <f t="shared" si="114"/>
        <v>0</v>
      </c>
      <c r="Y633" s="180">
        <f t="shared" si="114"/>
        <v>0</v>
      </c>
      <c r="Z633" s="180">
        <f t="shared" si="114"/>
        <v>0</v>
      </c>
      <c r="AA633" s="180">
        <f t="shared" si="114"/>
        <v>0</v>
      </c>
      <c r="AB633" s="180">
        <f t="shared" si="114"/>
        <v>0</v>
      </c>
      <c r="AC633" s="180">
        <f t="shared" si="114"/>
        <v>0</v>
      </c>
      <c r="AD633" s="180">
        <f t="shared" si="114"/>
        <v>0</v>
      </c>
      <c r="AE633" s="180">
        <f t="shared" si="114"/>
        <v>0</v>
      </c>
      <c r="AF633" s="180">
        <f t="shared" si="114"/>
        <v>0</v>
      </c>
      <c r="AG633" s="180">
        <f t="shared" si="114"/>
        <v>0</v>
      </c>
      <c r="AH633" s="180">
        <f t="shared" si="114"/>
        <v>0</v>
      </c>
      <c r="AI633" s="180">
        <f>COUNTIF(AJ$4:AJ$27,$D$50)</f>
        <v>0</v>
      </c>
      <c r="AJ633" s="117"/>
      <c r="AK633" s="117"/>
    </row>
    <row r="634" spans="1:37">
      <c r="A634" s="189">
        <v>6</v>
      </c>
      <c r="B634" s="187">
        <v>2</v>
      </c>
      <c r="C634" s="1091" t="s">
        <v>253</v>
      </c>
      <c r="D634" s="1092" t="s">
        <v>138</v>
      </c>
      <c r="E634" s="185">
        <f t="shared" ref="E634:V634" si="115">COUNTIF(H$4:H$27,$D$51)</f>
        <v>0</v>
      </c>
      <c r="F634" s="185">
        <f t="shared" si="115"/>
        <v>0</v>
      </c>
      <c r="G634" s="185">
        <f t="shared" si="115"/>
        <v>0</v>
      </c>
      <c r="H634" s="185">
        <f t="shared" si="115"/>
        <v>0</v>
      </c>
      <c r="I634" s="185">
        <f t="shared" si="115"/>
        <v>0</v>
      </c>
      <c r="J634" s="185">
        <f t="shared" si="115"/>
        <v>0</v>
      </c>
      <c r="K634" s="185">
        <f t="shared" si="115"/>
        <v>0</v>
      </c>
      <c r="L634" s="185">
        <f t="shared" si="115"/>
        <v>0</v>
      </c>
      <c r="M634" s="185">
        <f t="shared" si="115"/>
        <v>0</v>
      </c>
      <c r="N634" s="185">
        <f t="shared" si="115"/>
        <v>0</v>
      </c>
      <c r="O634" s="185">
        <f t="shared" si="115"/>
        <v>0</v>
      </c>
      <c r="P634" s="185">
        <f t="shared" si="115"/>
        <v>0</v>
      </c>
      <c r="Q634" s="185">
        <f t="shared" si="115"/>
        <v>0</v>
      </c>
      <c r="R634" s="185">
        <f t="shared" si="115"/>
        <v>0</v>
      </c>
      <c r="S634" s="185">
        <f t="shared" si="115"/>
        <v>0</v>
      </c>
      <c r="T634" s="185">
        <f t="shared" si="115"/>
        <v>0</v>
      </c>
      <c r="U634" s="185">
        <f t="shared" si="115"/>
        <v>0</v>
      </c>
      <c r="V634" s="185">
        <f t="shared" si="115"/>
        <v>0</v>
      </c>
      <c r="W634" s="185">
        <f t="shared" ref="W634:AH634" si="116">COUNTIF(R$4:R$27,$D$51)</f>
        <v>0</v>
      </c>
      <c r="X634" s="185">
        <f t="shared" si="116"/>
        <v>0</v>
      </c>
      <c r="Y634" s="185">
        <f t="shared" si="116"/>
        <v>0</v>
      </c>
      <c r="Z634" s="185">
        <f t="shared" si="116"/>
        <v>0</v>
      </c>
      <c r="AA634" s="185">
        <f t="shared" si="116"/>
        <v>0</v>
      </c>
      <c r="AB634" s="185">
        <f t="shared" si="116"/>
        <v>0</v>
      </c>
      <c r="AC634" s="185">
        <f t="shared" si="116"/>
        <v>0</v>
      </c>
      <c r="AD634" s="185">
        <f t="shared" si="116"/>
        <v>0</v>
      </c>
      <c r="AE634" s="185">
        <f t="shared" si="116"/>
        <v>0</v>
      </c>
      <c r="AF634" s="185">
        <f t="shared" si="116"/>
        <v>0</v>
      </c>
      <c r="AG634" s="185">
        <f t="shared" si="116"/>
        <v>0</v>
      </c>
      <c r="AH634" s="185">
        <f t="shared" si="116"/>
        <v>0</v>
      </c>
      <c r="AI634" s="185">
        <f>COUNTIF(AJ$4:AJ$27,$D$51)</f>
        <v>0</v>
      </c>
      <c r="AJ634" s="117"/>
      <c r="AK634" s="117"/>
    </row>
    <row r="635" spans="1:37">
      <c r="A635" s="189">
        <v>4</v>
      </c>
      <c r="B635" s="187"/>
      <c r="C635" s="1091" t="s">
        <v>254</v>
      </c>
      <c r="D635" s="1093" t="s">
        <v>234</v>
      </c>
      <c r="E635" s="185">
        <f t="shared" ref="E635:V635" si="117">COUNTIF(H$4:H$27,$D$52)</f>
        <v>0</v>
      </c>
      <c r="F635" s="185">
        <f t="shared" si="117"/>
        <v>0</v>
      </c>
      <c r="G635" s="185">
        <f t="shared" si="117"/>
        <v>0</v>
      </c>
      <c r="H635" s="185">
        <f t="shared" si="117"/>
        <v>0</v>
      </c>
      <c r="I635" s="185">
        <f t="shared" si="117"/>
        <v>0</v>
      </c>
      <c r="J635" s="185">
        <f t="shared" si="117"/>
        <v>0</v>
      </c>
      <c r="K635" s="185">
        <f t="shared" si="117"/>
        <v>0</v>
      </c>
      <c r="L635" s="185">
        <f t="shared" si="117"/>
        <v>0</v>
      </c>
      <c r="M635" s="185">
        <f t="shared" si="117"/>
        <v>0</v>
      </c>
      <c r="N635" s="185">
        <f t="shared" si="117"/>
        <v>0</v>
      </c>
      <c r="O635" s="185">
        <f t="shared" si="117"/>
        <v>0</v>
      </c>
      <c r="P635" s="185">
        <f t="shared" si="117"/>
        <v>0</v>
      </c>
      <c r="Q635" s="185">
        <f t="shared" si="117"/>
        <v>0</v>
      </c>
      <c r="R635" s="185">
        <f t="shared" si="117"/>
        <v>0</v>
      </c>
      <c r="S635" s="185">
        <f t="shared" si="117"/>
        <v>0</v>
      </c>
      <c r="T635" s="185">
        <f t="shared" si="117"/>
        <v>0</v>
      </c>
      <c r="U635" s="185">
        <f t="shared" si="117"/>
        <v>0</v>
      </c>
      <c r="V635" s="185">
        <f t="shared" si="117"/>
        <v>0</v>
      </c>
      <c r="W635" s="185">
        <f t="shared" ref="W635:AH635" si="118">COUNTIF(R$4:R$27,$D$52)</f>
        <v>0</v>
      </c>
      <c r="X635" s="185">
        <f t="shared" si="118"/>
        <v>0</v>
      </c>
      <c r="Y635" s="185">
        <f t="shared" si="118"/>
        <v>0</v>
      </c>
      <c r="Z635" s="185">
        <f t="shared" si="118"/>
        <v>0</v>
      </c>
      <c r="AA635" s="185">
        <f t="shared" si="118"/>
        <v>0</v>
      </c>
      <c r="AB635" s="185">
        <f t="shared" si="118"/>
        <v>0</v>
      </c>
      <c r="AC635" s="185">
        <f t="shared" si="118"/>
        <v>0</v>
      </c>
      <c r="AD635" s="185">
        <f t="shared" si="118"/>
        <v>0</v>
      </c>
      <c r="AE635" s="185">
        <f t="shared" si="118"/>
        <v>0</v>
      </c>
      <c r="AF635" s="185">
        <f t="shared" si="118"/>
        <v>0</v>
      </c>
      <c r="AG635" s="185">
        <f t="shared" si="118"/>
        <v>0</v>
      </c>
      <c r="AH635" s="185">
        <f t="shared" si="118"/>
        <v>0</v>
      </c>
      <c r="AI635" s="185">
        <f>COUNTIF(AJ$4:AJ$27,$D$52)</f>
        <v>0</v>
      </c>
      <c r="AJ635" s="117"/>
      <c r="AK635" s="117"/>
    </row>
    <row r="636" spans="1:37">
      <c r="A636" s="122" t="s">
        <v>11</v>
      </c>
      <c r="B636" s="296">
        <v>4</v>
      </c>
      <c r="C636" s="121" t="s">
        <v>255</v>
      </c>
      <c r="D636" s="1094" t="s">
        <v>247</v>
      </c>
      <c r="E636" s="123">
        <f t="shared" ref="E636:V636" si="119">COUNTIF(H$4:H$27,$D$53)</f>
        <v>0</v>
      </c>
      <c r="F636" s="123">
        <f t="shared" si="119"/>
        <v>0</v>
      </c>
      <c r="G636" s="123">
        <f t="shared" si="119"/>
        <v>0</v>
      </c>
      <c r="H636" s="123">
        <f t="shared" si="119"/>
        <v>0</v>
      </c>
      <c r="I636" s="123">
        <f t="shared" si="119"/>
        <v>0</v>
      </c>
      <c r="J636" s="123">
        <f t="shared" si="119"/>
        <v>0</v>
      </c>
      <c r="K636" s="123">
        <f t="shared" si="119"/>
        <v>0</v>
      </c>
      <c r="L636" s="123">
        <f t="shared" si="119"/>
        <v>0</v>
      </c>
      <c r="M636" s="123">
        <f t="shared" si="119"/>
        <v>0</v>
      </c>
      <c r="N636" s="123">
        <f t="shared" si="119"/>
        <v>0</v>
      </c>
      <c r="O636" s="123">
        <f t="shared" si="119"/>
        <v>0</v>
      </c>
      <c r="P636" s="123">
        <f t="shared" si="119"/>
        <v>0</v>
      </c>
      <c r="Q636" s="123">
        <f t="shared" si="119"/>
        <v>0</v>
      </c>
      <c r="R636" s="123">
        <f t="shared" si="119"/>
        <v>0</v>
      </c>
      <c r="S636" s="123">
        <f t="shared" si="119"/>
        <v>0</v>
      </c>
      <c r="T636" s="123">
        <f t="shared" si="119"/>
        <v>0</v>
      </c>
      <c r="U636" s="123">
        <f t="shared" si="119"/>
        <v>0</v>
      </c>
      <c r="V636" s="123">
        <f t="shared" si="119"/>
        <v>0</v>
      </c>
      <c r="W636" s="123">
        <f t="shared" ref="W636:AH636" si="120">COUNTIF(R$4:R$27,$D$53)</f>
        <v>0</v>
      </c>
      <c r="X636" s="123">
        <f t="shared" si="120"/>
        <v>0</v>
      </c>
      <c r="Y636" s="123">
        <f t="shared" si="120"/>
        <v>0</v>
      </c>
      <c r="Z636" s="123">
        <f t="shared" si="120"/>
        <v>0</v>
      </c>
      <c r="AA636" s="123">
        <f t="shared" si="120"/>
        <v>0</v>
      </c>
      <c r="AB636" s="123">
        <f t="shared" si="120"/>
        <v>0</v>
      </c>
      <c r="AC636" s="123">
        <f t="shared" si="120"/>
        <v>0</v>
      </c>
      <c r="AD636" s="123">
        <f t="shared" si="120"/>
        <v>0</v>
      </c>
      <c r="AE636" s="123">
        <f t="shared" si="120"/>
        <v>0</v>
      </c>
      <c r="AF636" s="123">
        <f t="shared" si="120"/>
        <v>0</v>
      </c>
      <c r="AG636" s="123">
        <f t="shared" si="120"/>
        <v>0</v>
      </c>
      <c r="AH636" s="123">
        <f t="shared" si="120"/>
        <v>0</v>
      </c>
      <c r="AI636" s="123">
        <f>COUNTIF(AJ$4:AJ$27,$D$53)</f>
        <v>0</v>
      </c>
      <c r="AJ636" s="117"/>
      <c r="AK636" s="117"/>
    </row>
    <row r="638" spans="1:37">
      <c r="A638" s="127" t="s">
        <v>32</v>
      </c>
      <c r="B638" s="193"/>
      <c r="C638" s="129">
        <f>SUM(AJ603:AJ626)</f>
        <v>0</v>
      </c>
      <c r="D638" s="130"/>
      <c r="E638" s="297">
        <f t="shared" ref="E638:AI638" si="121">SUM(E603:E626)</f>
        <v>0</v>
      </c>
      <c r="F638" s="297">
        <f t="shared" si="121"/>
        <v>0</v>
      </c>
      <c r="G638" s="297">
        <f t="shared" si="121"/>
        <v>0</v>
      </c>
      <c r="H638" s="297">
        <f t="shared" si="121"/>
        <v>0</v>
      </c>
      <c r="I638" s="297">
        <f t="shared" si="121"/>
        <v>0</v>
      </c>
      <c r="J638" s="297">
        <f t="shared" si="121"/>
        <v>0</v>
      </c>
      <c r="K638" s="297">
        <f t="shared" si="121"/>
        <v>0</v>
      </c>
      <c r="L638" s="297">
        <f t="shared" si="121"/>
        <v>0</v>
      </c>
      <c r="M638" s="297">
        <f t="shared" si="121"/>
        <v>0</v>
      </c>
      <c r="N638" s="297">
        <f t="shared" si="121"/>
        <v>0</v>
      </c>
      <c r="O638" s="297">
        <f t="shared" si="121"/>
        <v>0</v>
      </c>
      <c r="P638" s="297">
        <f t="shared" si="121"/>
        <v>0</v>
      </c>
      <c r="Q638" s="297">
        <f t="shared" si="121"/>
        <v>0</v>
      </c>
      <c r="R638" s="297">
        <f t="shared" si="121"/>
        <v>0</v>
      </c>
      <c r="S638" s="297">
        <f t="shared" si="121"/>
        <v>0</v>
      </c>
      <c r="T638" s="297">
        <f t="shared" si="121"/>
        <v>0</v>
      </c>
      <c r="U638" s="297">
        <f t="shared" si="121"/>
        <v>0</v>
      </c>
      <c r="V638" s="297">
        <f t="shared" si="121"/>
        <v>0</v>
      </c>
      <c r="W638" s="297">
        <f t="shared" si="121"/>
        <v>0</v>
      </c>
      <c r="X638" s="297">
        <f t="shared" si="121"/>
        <v>0</v>
      </c>
      <c r="Y638" s="297">
        <f t="shared" si="121"/>
        <v>0</v>
      </c>
      <c r="Z638" s="297">
        <f t="shared" si="121"/>
        <v>0</v>
      </c>
      <c r="AA638" s="297">
        <f t="shared" si="121"/>
        <v>0</v>
      </c>
      <c r="AB638" s="297">
        <f t="shared" si="121"/>
        <v>0</v>
      </c>
      <c r="AC638" s="297">
        <f t="shared" si="121"/>
        <v>0</v>
      </c>
      <c r="AD638" s="297">
        <f t="shared" si="121"/>
        <v>0</v>
      </c>
      <c r="AE638" s="297">
        <f t="shared" si="121"/>
        <v>0</v>
      </c>
      <c r="AF638" s="297">
        <f t="shared" si="121"/>
        <v>0</v>
      </c>
      <c r="AG638" s="297">
        <f t="shared" si="121"/>
        <v>0</v>
      </c>
      <c r="AH638" s="297">
        <f t="shared" si="121"/>
        <v>0</v>
      </c>
      <c r="AI638" s="297">
        <f t="shared" si="121"/>
        <v>0</v>
      </c>
      <c r="AJ638" s="132">
        <f>SUM(E638:AI638)</f>
        <v>0</v>
      </c>
      <c r="AK638" s="133" t="s">
        <v>33</v>
      </c>
    </row>
    <row r="639" spans="1:37">
      <c r="A639" s="135" t="s">
        <v>34</v>
      </c>
      <c r="B639" s="195"/>
      <c r="C639" s="196">
        <f>SUM(AK603:AK626)</f>
        <v>0</v>
      </c>
      <c r="D639" s="130"/>
      <c r="E639" s="137" t="str">
        <f t="shared" ref="E639:AI639" si="122">IF(E638=44,1,"ERRORE")</f>
        <v>ERRORE</v>
      </c>
      <c r="F639" s="137" t="str">
        <f t="shared" si="122"/>
        <v>ERRORE</v>
      </c>
      <c r="G639" s="137" t="str">
        <f t="shared" si="122"/>
        <v>ERRORE</v>
      </c>
      <c r="H639" s="137" t="str">
        <f t="shared" si="122"/>
        <v>ERRORE</v>
      </c>
      <c r="I639" s="137" t="str">
        <f t="shared" si="122"/>
        <v>ERRORE</v>
      </c>
      <c r="J639" s="137" t="str">
        <f t="shared" si="122"/>
        <v>ERRORE</v>
      </c>
      <c r="K639" s="137" t="str">
        <f t="shared" si="122"/>
        <v>ERRORE</v>
      </c>
      <c r="L639" s="137" t="str">
        <f t="shared" si="122"/>
        <v>ERRORE</v>
      </c>
      <c r="M639" s="137" t="str">
        <f t="shared" si="122"/>
        <v>ERRORE</v>
      </c>
      <c r="N639" s="137" t="str">
        <f t="shared" si="122"/>
        <v>ERRORE</v>
      </c>
      <c r="O639" s="137" t="str">
        <f t="shared" si="122"/>
        <v>ERRORE</v>
      </c>
      <c r="P639" s="137" t="str">
        <f t="shared" si="122"/>
        <v>ERRORE</v>
      </c>
      <c r="Q639" s="137" t="str">
        <f t="shared" si="122"/>
        <v>ERRORE</v>
      </c>
      <c r="R639" s="137" t="str">
        <f t="shared" si="122"/>
        <v>ERRORE</v>
      </c>
      <c r="S639" s="137" t="str">
        <f t="shared" si="122"/>
        <v>ERRORE</v>
      </c>
      <c r="T639" s="137" t="str">
        <f t="shared" si="122"/>
        <v>ERRORE</v>
      </c>
      <c r="U639" s="137" t="str">
        <f t="shared" si="122"/>
        <v>ERRORE</v>
      </c>
      <c r="V639" s="137" t="str">
        <f t="shared" si="122"/>
        <v>ERRORE</v>
      </c>
      <c r="W639" s="137" t="str">
        <f t="shared" si="122"/>
        <v>ERRORE</v>
      </c>
      <c r="X639" s="137" t="str">
        <f t="shared" si="122"/>
        <v>ERRORE</v>
      </c>
      <c r="Y639" s="137" t="str">
        <f t="shared" si="122"/>
        <v>ERRORE</v>
      </c>
      <c r="Z639" s="137" t="str">
        <f t="shared" si="122"/>
        <v>ERRORE</v>
      </c>
      <c r="AA639" s="137" t="str">
        <f t="shared" si="122"/>
        <v>ERRORE</v>
      </c>
      <c r="AB639" s="137" t="str">
        <f t="shared" si="122"/>
        <v>ERRORE</v>
      </c>
      <c r="AC639" s="137" t="str">
        <f t="shared" si="122"/>
        <v>ERRORE</v>
      </c>
      <c r="AD639" s="137" t="str">
        <f t="shared" si="122"/>
        <v>ERRORE</v>
      </c>
      <c r="AE639" s="137" t="str">
        <f t="shared" si="122"/>
        <v>ERRORE</v>
      </c>
      <c r="AF639" s="137" t="str">
        <f t="shared" si="122"/>
        <v>ERRORE</v>
      </c>
      <c r="AG639" s="137" t="str">
        <f t="shared" si="122"/>
        <v>ERRORE</v>
      </c>
      <c r="AH639" s="137" t="str">
        <f t="shared" si="122"/>
        <v>ERRORE</v>
      </c>
      <c r="AI639" s="137" t="str">
        <f t="shared" si="122"/>
        <v>ERRORE</v>
      </c>
      <c r="AJ639" s="138">
        <f>SUM(AJ602:AK625)</f>
        <v>0</v>
      </c>
      <c r="AK639" s="133" t="s">
        <v>35</v>
      </c>
    </row>
    <row r="640" spans="1:37">
      <c r="A640" s="139" t="s">
        <v>36</v>
      </c>
      <c r="B640" s="198"/>
      <c r="C640" s="141">
        <f>SUM(C638:C639)</f>
        <v>0</v>
      </c>
      <c r="D640" s="130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199"/>
      <c r="AK640" s="133"/>
    </row>
    <row r="642" spans="1:37" ht="20.25">
      <c r="A642" s="1113" t="s">
        <v>262</v>
      </c>
      <c r="B642" s="1114"/>
      <c r="C642" s="1115"/>
      <c r="D642" s="1115"/>
      <c r="E642" s="1115"/>
      <c r="F642" s="1115"/>
      <c r="G642" s="1115"/>
      <c r="H642" s="1115"/>
      <c r="I642" s="1115"/>
      <c r="J642" s="1115"/>
      <c r="K642" s="1115"/>
      <c r="L642" s="1115"/>
      <c r="M642" s="1115"/>
      <c r="N642" s="1115"/>
      <c r="O642" s="1115"/>
      <c r="P642" s="1115"/>
      <c r="Q642" s="1115"/>
      <c r="R642" s="1115"/>
      <c r="S642" s="1115"/>
      <c r="T642" s="1115"/>
      <c r="U642" s="1115"/>
      <c r="V642" s="1115"/>
      <c r="W642" s="1115"/>
      <c r="X642" s="1115"/>
      <c r="Y642" s="1115"/>
      <c r="Z642" s="1115"/>
      <c r="AA642" s="1115"/>
      <c r="AB642" s="1115"/>
      <c r="AC642" s="1115"/>
      <c r="AD642" s="1115"/>
      <c r="AE642" s="1115"/>
      <c r="AF642" s="1115"/>
      <c r="AG642" s="1115"/>
      <c r="AH642" s="1115"/>
      <c r="AI642" s="1115"/>
      <c r="AJ642" s="1115"/>
      <c r="AK642" s="1116"/>
    </row>
    <row r="643" spans="1:37" ht="15">
      <c r="A643" s="1117"/>
      <c r="B643" s="1118"/>
      <c r="C643" s="1119"/>
      <c r="D643" s="1119"/>
      <c r="E643" s="1119"/>
      <c r="F643" s="1119"/>
      <c r="G643" s="1119"/>
      <c r="H643" s="1119"/>
      <c r="I643" s="1119"/>
      <c r="J643" s="1119"/>
      <c r="K643" s="1119"/>
      <c r="L643" s="1119"/>
      <c r="M643" s="1119"/>
      <c r="N643" s="1119"/>
      <c r="O643" s="1119"/>
      <c r="P643" s="1119"/>
      <c r="Q643" s="1119"/>
      <c r="R643" s="1119"/>
      <c r="S643" s="1119"/>
      <c r="T643" s="1119"/>
      <c r="U643" s="1119"/>
      <c r="V643" s="1119"/>
      <c r="W643" s="1119"/>
      <c r="X643" s="1119"/>
      <c r="Y643" s="1119"/>
      <c r="Z643" s="1119"/>
      <c r="AA643" s="1119"/>
      <c r="AB643" s="1119"/>
      <c r="AC643" s="1119"/>
      <c r="AD643" s="1119"/>
      <c r="AE643" s="1119"/>
      <c r="AF643" s="1119"/>
      <c r="AG643" s="1119"/>
      <c r="AH643" s="1119"/>
      <c r="AI643" s="1119"/>
      <c r="AJ643" s="1119"/>
      <c r="AK643" s="1120"/>
    </row>
    <row r="644" spans="1:37" ht="15">
      <c r="A644" s="1117"/>
      <c r="B644" s="1118"/>
      <c r="C644" s="1119"/>
      <c r="D644" s="1119"/>
      <c r="E644" s="1119"/>
      <c r="F644" s="1119"/>
      <c r="G644" s="1119"/>
      <c r="H644" s="1119"/>
      <c r="I644" s="1119"/>
      <c r="J644" s="1119"/>
      <c r="K644" s="1119"/>
      <c r="L644" s="1119"/>
      <c r="M644" s="1119"/>
      <c r="N644" s="1119"/>
      <c r="O644" s="1119"/>
      <c r="P644" s="1119"/>
      <c r="Q644" s="1119"/>
      <c r="R644" s="1119"/>
      <c r="S644" s="1119"/>
      <c r="T644" s="1119"/>
      <c r="U644" s="1119"/>
      <c r="V644" s="1119"/>
      <c r="W644" s="1119"/>
      <c r="X644" s="1119"/>
      <c r="Y644" s="1119"/>
      <c r="Z644" s="1119"/>
      <c r="AA644" s="1119"/>
      <c r="AB644" s="1119"/>
      <c r="AC644" s="1119"/>
      <c r="AD644" s="1119"/>
      <c r="AE644" s="1119"/>
      <c r="AF644" s="1119"/>
      <c r="AG644" s="1119"/>
      <c r="AH644" s="1119"/>
      <c r="AI644" s="1119"/>
      <c r="AJ644" s="1119"/>
      <c r="AK644" s="1120"/>
    </row>
    <row r="645" spans="1:37" ht="15">
      <c r="A645" s="1117"/>
      <c r="B645" s="1118"/>
      <c r="C645" s="1119"/>
      <c r="D645" s="1119"/>
      <c r="E645" s="1119"/>
      <c r="F645" s="1119"/>
      <c r="G645" s="1119"/>
      <c r="H645" s="1119"/>
      <c r="I645" s="1119"/>
      <c r="J645" s="1119"/>
      <c r="K645" s="1119"/>
      <c r="L645" s="1119"/>
      <c r="M645" s="1119"/>
      <c r="N645" s="1119"/>
      <c r="O645" s="1119"/>
      <c r="P645" s="1119"/>
      <c r="Q645" s="1119"/>
      <c r="R645" s="1119"/>
      <c r="S645" s="1119"/>
      <c r="T645" s="1119"/>
      <c r="U645" s="1119"/>
      <c r="V645" s="1119"/>
      <c r="W645" s="1119"/>
      <c r="X645" s="1119"/>
      <c r="Y645" s="1119"/>
      <c r="Z645" s="1119"/>
      <c r="AA645" s="1119"/>
      <c r="AB645" s="1119"/>
      <c r="AC645" s="1119"/>
      <c r="AD645" s="1119"/>
      <c r="AE645" s="1119"/>
      <c r="AF645" s="1119"/>
      <c r="AG645" s="1119"/>
      <c r="AH645" s="1119"/>
      <c r="AI645" s="1119"/>
      <c r="AJ645" s="1119"/>
      <c r="AK645" s="1120"/>
    </row>
    <row r="646" spans="1:37" ht="15">
      <c r="A646" s="1117"/>
      <c r="B646" s="1118"/>
      <c r="C646" s="1119"/>
      <c r="D646" s="1119"/>
      <c r="E646" s="1119"/>
      <c r="F646" s="1119"/>
      <c r="G646" s="1119"/>
      <c r="H646" s="1119"/>
      <c r="I646" s="1119"/>
      <c r="J646" s="1119"/>
      <c r="K646" s="1119"/>
      <c r="L646" s="1119"/>
      <c r="M646" s="1119"/>
      <c r="N646" s="1119"/>
      <c r="O646" s="1119"/>
      <c r="P646" s="1119"/>
      <c r="Q646" s="1119"/>
      <c r="R646" s="1119"/>
      <c r="S646" s="1119"/>
      <c r="T646" s="1119"/>
      <c r="U646" s="1119"/>
      <c r="V646" s="1119"/>
      <c r="W646" s="1119"/>
      <c r="X646" s="1119"/>
      <c r="Y646" s="1119"/>
      <c r="Z646" s="1119"/>
      <c r="AA646" s="1119"/>
      <c r="AB646" s="1119"/>
      <c r="AC646" s="1119"/>
      <c r="AD646" s="1119"/>
      <c r="AE646" s="1119"/>
      <c r="AF646" s="1119"/>
      <c r="AG646" s="1119"/>
      <c r="AH646" s="1119"/>
      <c r="AI646" s="1119"/>
      <c r="AJ646" s="1119"/>
      <c r="AK646" s="1120"/>
    </row>
    <row r="647" spans="1:37" ht="15">
      <c r="A647" s="1117"/>
      <c r="B647" s="1118"/>
      <c r="C647" s="1119"/>
      <c r="D647" s="1119"/>
      <c r="E647" s="1119"/>
      <c r="F647" s="1119"/>
      <c r="G647" s="1119"/>
      <c r="H647" s="1119"/>
      <c r="I647" s="1119"/>
      <c r="J647" s="1119"/>
      <c r="K647" s="1119"/>
      <c r="L647" s="1119"/>
      <c r="M647" s="1119"/>
      <c r="N647" s="1119"/>
      <c r="O647" s="1119"/>
      <c r="P647" s="1119"/>
      <c r="Q647" s="1119"/>
      <c r="R647" s="1119"/>
      <c r="S647" s="1119"/>
      <c r="T647" s="1119"/>
      <c r="U647" s="1119"/>
      <c r="V647" s="1119"/>
      <c r="W647" s="1119"/>
      <c r="X647" s="1119"/>
      <c r="Y647" s="1119"/>
      <c r="Z647" s="1119"/>
      <c r="AA647" s="1119"/>
      <c r="AB647" s="1119"/>
      <c r="AC647" s="1119"/>
      <c r="AD647" s="1119"/>
      <c r="AE647" s="1119"/>
      <c r="AF647" s="1119"/>
      <c r="AG647" s="1119"/>
      <c r="AH647" s="1119"/>
      <c r="AI647" s="1119"/>
      <c r="AJ647" s="1119"/>
      <c r="AK647" s="1120"/>
    </row>
    <row r="648" spans="1:37" ht="15">
      <c r="A648" s="1117"/>
      <c r="B648" s="1118"/>
      <c r="C648" s="1119"/>
      <c r="D648" s="1119"/>
      <c r="E648" s="1119"/>
      <c r="F648" s="1119"/>
      <c r="G648" s="1119"/>
      <c r="H648" s="1119"/>
      <c r="I648" s="1119"/>
      <c r="J648" s="1119"/>
      <c r="K648" s="1119"/>
      <c r="L648" s="1119"/>
      <c r="M648" s="1119"/>
      <c r="N648" s="1119"/>
      <c r="O648" s="1119"/>
      <c r="P648" s="1119"/>
      <c r="Q648" s="1119"/>
      <c r="R648" s="1119"/>
      <c r="S648" s="1119"/>
      <c r="T648" s="1119"/>
      <c r="U648" s="1119"/>
      <c r="V648" s="1119"/>
      <c r="W648" s="1119"/>
      <c r="X648" s="1119"/>
      <c r="Y648" s="1119"/>
      <c r="Z648" s="1119"/>
      <c r="AA648" s="1119"/>
      <c r="AB648" s="1119"/>
      <c r="AC648" s="1119"/>
      <c r="AD648" s="1119"/>
      <c r="AE648" s="1119"/>
      <c r="AF648" s="1119"/>
      <c r="AG648" s="1119"/>
      <c r="AH648" s="1119"/>
      <c r="AI648" s="1119"/>
      <c r="AJ648" s="1119"/>
      <c r="AK648" s="1120"/>
    </row>
    <row r="649" spans="1:37" ht="15">
      <c r="A649" s="1121"/>
      <c r="B649" s="1122"/>
      <c r="C649" s="1123"/>
      <c r="D649" s="1123"/>
      <c r="E649" s="1123"/>
      <c r="F649" s="1123"/>
      <c r="G649" s="1123"/>
      <c r="H649" s="1123"/>
      <c r="I649" s="1123"/>
      <c r="J649" s="1123"/>
      <c r="K649" s="1123"/>
      <c r="L649" s="1123"/>
      <c r="M649" s="1123"/>
      <c r="N649" s="1123"/>
      <c r="O649" s="1123"/>
      <c r="P649" s="1123"/>
      <c r="Q649" s="1123"/>
      <c r="R649" s="1123"/>
      <c r="S649" s="1123"/>
      <c r="T649" s="1123"/>
      <c r="U649" s="1123"/>
      <c r="V649" s="1123"/>
      <c r="W649" s="1123"/>
      <c r="X649" s="1123"/>
      <c r="Y649" s="1123"/>
      <c r="Z649" s="1123"/>
      <c r="AA649" s="1123"/>
      <c r="AB649" s="1123"/>
      <c r="AC649" s="1123"/>
      <c r="AD649" s="1123"/>
      <c r="AE649" s="1123"/>
      <c r="AF649" s="1123"/>
      <c r="AG649" s="1123"/>
      <c r="AH649" s="1123"/>
      <c r="AI649" s="1123"/>
      <c r="AJ649" s="1123"/>
      <c r="AK649" s="1124"/>
    </row>
    <row r="652" spans="1:37">
      <c r="B652" s="15"/>
      <c r="C652" s="16" t="s">
        <v>271</v>
      </c>
      <c r="D652" s="17"/>
      <c r="E652" s="18">
        <v>1</v>
      </c>
      <c r="F652" s="18">
        <v>2</v>
      </c>
      <c r="G652" s="18">
        <v>3</v>
      </c>
      <c r="H652" s="18">
        <v>4</v>
      </c>
      <c r="I652" s="18">
        <v>5</v>
      </c>
      <c r="J652" s="18">
        <v>6</v>
      </c>
      <c r="K652" s="18">
        <v>7</v>
      </c>
      <c r="L652" s="18">
        <v>8</v>
      </c>
      <c r="M652" s="18">
        <v>9</v>
      </c>
      <c r="N652" s="18">
        <v>10</v>
      </c>
      <c r="O652" s="18">
        <v>11</v>
      </c>
      <c r="P652" s="18">
        <v>12</v>
      </c>
      <c r="Q652" s="18">
        <v>13</v>
      </c>
      <c r="R652" s="18">
        <v>14</v>
      </c>
      <c r="S652" s="18">
        <v>15</v>
      </c>
      <c r="T652" s="19">
        <v>16</v>
      </c>
      <c r="U652" s="19">
        <v>17</v>
      </c>
      <c r="V652" s="19">
        <v>18</v>
      </c>
      <c r="W652" s="19">
        <v>19</v>
      </c>
      <c r="X652" s="19">
        <v>20</v>
      </c>
      <c r="Y652" s="19">
        <v>21</v>
      </c>
      <c r="Z652" s="19">
        <v>22</v>
      </c>
      <c r="AA652" s="19">
        <v>23</v>
      </c>
      <c r="AB652" s="19">
        <v>24</v>
      </c>
      <c r="AC652" s="19">
        <v>25</v>
      </c>
      <c r="AD652" s="80">
        <v>26</v>
      </c>
      <c r="AE652" s="19">
        <v>27</v>
      </c>
      <c r="AF652" s="19">
        <v>28</v>
      </c>
      <c r="AG652" s="18">
        <v>29</v>
      </c>
      <c r="AH652" s="18"/>
      <c r="AI652" s="18">
        <v>30</v>
      </c>
    </row>
    <row r="653" spans="1:37" ht="13.5">
      <c r="B653" s="15" t="s">
        <v>2</v>
      </c>
      <c r="C653" s="552"/>
      <c r="D653" s="22"/>
      <c r="E653" s="1156" t="s">
        <v>29</v>
      </c>
      <c r="F653" s="1156" t="s">
        <v>187</v>
      </c>
      <c r="G653" s="1156" t="s">
        <v>188</v>
      </c>
      <c r="H653" s="1156" t="s">
        <v>89</v>
      </c>
      <c r="I653" s="1157" t="s">
        <v>4</v>
      </c>
      <c r="J653" s="1156" t="s">
        <v>186</v>
      </c>
      <c r="K653" s="1156" t="s">
        <v>29</v>
      </c>
      <c r="L653" s="1156" t="s">
        <v>29</v>
      </c>
      <c r="M653" s="1156" t="s">
        <v>187</v>
      </c>
      <c r="N653" s="1156" t="s">
        <v>188</v>
      </c>
      <c r="O653" s="1156" t="s">
        <v>89</v>
      </c>
      <c r="P653" s="1158" t="s">
        <v>4</v>
      </c>
      <c r="Q653" s="1159" t="s">
        <v>186</v>
      </c>
      <c r="R653" s="1159" t="s">
        <v>29</v>
      </c>
      <c r="S653" s="1159" t="s">
        <v>29</v>
      </c>
      <c r="T653" s="1159" t="s">
        <v>187</v>
      </c>
      <c r="U653" s="1159" t="s">
        <v>188</v>
      </c>
      <c r="V653" s="1159" t="s">
        <v>89</v>
      </c>
      <c r="W653" s="1158" t="s">
        <v>4</v>
      </c>
      <c r="X653" s="1159" t="s">
        <v>186</v>
      </c>
      <c r="Y653" s="1159" t="s">
        <v>29</v>
      </c>
      <c r="Z653" s="1159" t="s">
        <v>29</v>
      </c>
      <c r="AA653" s="1159" t="s">
        <v>187</v>
      </c>
      <c r="AB653" s="1159" t="s">
        <v>188</v>
      </c>
      <c r="AC653" s="1159" t="s">
        <v>89</v>
      </c>
      <c r="AD653" s="1158" t="s">
        <v>4</v>
      </c>
      <c r="AE653" s="1159" t="s">
        <v>186</v>
      </c>
      <c r="AF653" s="1156" t="s">
        <v>29</v>
      </c>
      <c r="AG653" s="1156" t="s">
        <v>29</v>
      </c>
      <c r="AH653" s="1156"/>
      <c r="AI653" s="1156" t="s">
        <v>187</v>
      </c>
      <c r="AJ653" s="1160" t="s">
        <v>4</v>
      </c>
      <c r="AK653" s="150" t="s">
        <v>5</v>
      </c>
    </row>
    <row r="654" spans="1:37" ht="13.5">
      <c r="A654" s="142"/>
      <c r="B654" s="285" t="s">
        <v>11</v>
      </c>
      <c r="C654" s="12" t="s">
        <v>229</v>
      </c>
      <c r="D654" s="453" t="s">
        <v>7</v>
      </c>
      <c r="E654" s="1161" t="s">
        <v>29</v>
      </c>
      <c r="F654" s="1161" t="s">
        <v>29</v>
      </c>
      <c r="G654" s="1161" t="s">
        <v>29</v>
      </c>
      <c r="H654" s="1161" t="s">
        <v>272</v>
      </c>
      <c r="I654" s="1162"/>
      <c r="J654" s="1163" t="s">
        <v>29</v>
      </c>
      <c r="K654" s="1163" t="s">
        <v>272</v>
      </c>
      <c r="L654" s="1163" t="s">
        <v>89</v>
      </c>
      <c r="M654" s="1163" t="s">
        <v>89</v>
      </c>
      <c r="N654" s="1163" t="s">
        <v>89</v>
      </c>
      <c r="O654" s="1163" t="s">
        <v>89</v>
      </c>
      <c r="P654" s="1164" t="s">
        <v>88</v>
      </c>
      <c r="Q654" s="1165" t="s">
        <v>29</v>
      </c>
      <c r="R654" s="1165" t="s">
        <v>29</v>
      </c>
      <c r="S654" s="1165" t="s">
        <v>29</v>
      </c>
      <c r="T654" s="1165" t="s">
        <v>29</v>
      </c>
      <c r="U654" s="1165" t="s">
        <v>29</v>
      </c>
      <c r="V654" s="1165" t="s">
        <v>272</v>
      </c>
      <c r="W654" s="1166"/>
      <c r="X654" s="1167" t="s">
        <v>29</v>
      </c>
      <c r="Y654" s="1167" t="s">
        <v>272</v>
      </c>
      <c r="Z654" s="1167" t="s">
        <v>89</v>
      </c>
      <c r="AA654" s="1167" t="s">
        <v>89</v>
      </c>
      <c r="AB654" s="1167" t="s">
        <v>89</v>
      </c>
      <c r="AC654" s="1167" t="s">
        <v>89</v>
      </c>
      <c r="AD654" s="1164" t="s">
        <v>88</v>
      </c>
      <c r="AE654" s="1165" t="s">
        <v>29</v>
      </c>
      <c r="AF654" s="1161" t="s">
        <v>29</v>
      </c>
      <c r="AG654" s="1161" t="s">
        <v>29</v>
      </c>
      <c r="AH654" s="1161"/>
      <c r="AI654" s="1161" t="s">
        <v>29</v>
      </c>
      <c r="AJ654" s="212"/>
      <c r="AK654" s="213"/>
    </row>
    <row r="655" spans="1:37" ht="13.5">
      <c r="B655" s="91"/>
      <c r="C655" s="12"/>
      <c r="D655" s="158" t="s">
        <v>8</v>
      </c>
      <c r="E655" s="1168">
        <v>6</v>
      </c>
      <c r="F655" s="1168">
        <v>6</v>
      </c>
      <c r="G655" s="1168">
        <v>6</v>
      </c>
      <c r="H655" s="1168">
        <v>8</v>
      </c>
      <c r="I655" s="1166"/>
      <c r="J655" s="1168">
        <v>6</v>
      </c>
      <c r="K655" s="1168">
        <v>8</v>
      </c>
      <c r="L655" s="1168">
        <v>2</v>
      </c>
      <c r="M655" s="1168">
        <v>2</v>
      </c>
      <c r="N655" s="1168">
        <v>2</v>
      </c>
      <c r="O655" s="1168">
        <v>2</v>
      </c>
      <c r="P655" s="1169"/>
      <c r="Q655" s="1168">
        <v>6</v>
      </c>
      <c r="R655" s="1168">
        <v>6</v>
      </c>
      <c r="S655" s="1168">
        <v>6</v>
      </c>
      <c r="T655" s="1168">
        <v>6</v>
      </c>
      <c r="U655" s="1168">
        <v>6</v>
      </c>
      <c r="V655" s="1168">
        <v>8</v>
      </c>
      <c r="W655" s="1166"/>
      <c r="X655" s="1168">
        <v>6</v>
      </c>
      <c r="Y655" s="1168">
        <v>8</v>
      </c>
      <c r="Z655" s="1168">
        <v>2</v>
      </c>
      <c r="AA655" s="1168">
        <v>2</v>
      </c>
      <c r="AB655" s="1168">
        <v>2</v>
      </c>
      <c r="AC655" s="1168">
        <v>2</v>
      </c>
      <c r="AD655" s="1169"/>
      <c r="AE655" s="1168">
        <v>6</v>
      </c>
      <c r="AF655" s="1168">
        <v>6</v>
      </c>
      <c r="AG655" s="1168">
        <v>6</v>
      </c>
      <c r="AH655" s="1168"/>
      <c r="AI655" s="1168">
        <v>6</v>
      </c>
      <c r="AJ655" s="219">
        <f>SUM(E655:AI655)</f>
        <v>132</v>
      </c>
      <c r="AK655" s="1170">
        <f>SUM(E656:AI656)</f>
        <v>36</v>
      </c>
    </row>
    <row r="656" spans="1:37" ht="13.5">
      <c r="A656" s="221"/>
      <c r="B656" s="283"/>
      <c r="C656" s="250">
        <f>SUM(AJ654:AK656)</f>
        <v>168</v>
      </c>
      <c r="D656" s="457" t="s">
        <v>9</v>
      </c>
      <c r="E656" s="1171"/>
      <c r="F656" s="1171"/>
      <c r="G656" s="1171"/>
      <c r="H656" s="1171">
        <v>3</v>
      </c>
      <c r="I656" s="1172"/>
      <c r="J656" s="1171"/>
      <c r="K656" s="1171">
        <v>3</v>
      </c>
      <c r="L656" s="1171">
        <v>3</v>
      </c>
      <c r="M656" s="1171">
        <v>3</v>
      </c>
      <c r="N656" s="1171">
        <v>3</v>
      </c>
      <c r="O656" s="1171">
        <v>3</v>
      </c>
      <c r="P656" s="1172"/>
      <c r="Q656" s="1171"/>
      <c r="R656" s="1171"/>
      <c r="S656" s="1171"/>
      <c r="T656" s="1171"/>
      <c r="U656" s="1171"/>
      <c r="V656" s="1171">
        <v>3</v>
      </c>
      <c r="W656" s="1172"/>
      <c r="X656" s="1171"/>
      <c r="Y656" s="1171">
        <v>3</v>
      </c>
      <c r="Z656" s="1171">
        <v>3</v>
      </c>
      <c r="AA656" s="1171">
        <v>3</v>
      </c>
      <c r="AB656" s="1171">
        <v>3</v>
      </c>
      <c r="AC656" s="1171">
        <v>3</v>
      </c>
      <c r="AD656" s="1172"/>
      <c r="AE656" s="1171"/>
      <c r="AF656" s="1171"/>
      <c r="AG656" s="1171"/>
      <c r="AH656" s="1171"/>
      <c r="AI656" s="1171"/>
      <c r="AJ656" s="229"/>
      <c r="AK656" s="213"/>
    </row>
    <row r="657" spans="1:37" ht="15" customHeight="1">
      <c r="A657" s="142"/>
      <c r="B657" s="285"/>
      <c r="C657" s="12" t="s">
        <v>273</v>
      </c>
      <c r="D657" s="453" t="s">
        <v>7</v>
      </c>
      <c r="E657" s="1173" t="s">
        <v>89</v>
      </c>
      <c r="F657" s="1173" t="s">
        <v>89</v>
      </c>
      <c r="G657" s="1173" t="s">
        <v>89</v>
      </c>
      <c r="H657" s="1173"/>
      <c r="I657" s="715" t="s">
        <v>89</v>
      </c>
      <c r="J657" s="1174"/>
      <c r="K657" s="1174"/>
      <c r="L657" s="1174" t="s">
        <v>29</v>
      </c>
      <c r="M657" s="1174" t="s">
        <v>29</v>
      </c>
      <c r="N657" s="1174" t="s">
        <v>29</v>
      </c>
      <c r="O657" s="1174" t="s">
        <v>29</v>
      </c>
      <c r="P657" s="715" t="s">
        <v>89</v>
      </c>
      <c r="Q657" s="1173"/>
      <c r="R657" s="1173" t="s">
        <v>89</v>
      </c>
      <c r="S657" s="1173" t="s">
        <v>89</v>
      </c>
      <c r="T657" s="1173" t="s">
        <v>89</v>
      </c>
      <c r="U657" s="1173" t="s">
        <v>89</v>
      </c>
      <c r="V657" s="1173"/>
      <c r="W657" s="715" t="s">
        <v>89</v>
      </c>
      <c r="X657" s="1174"/>
      <c r="Y657" s="1174"/>
      <c r="Z657" s="1174" t="s">
        <v>29</v>
      </c>
      <c r="AA657" s="1174" t="s">
        <v>29</v>
      </c>
      <c r="AB657" s="1174" t="s">
        <v>29</v>
      </c>
      <c r="AC657" s="1174" t="s">
        <v>29</v>
      </c>
      <c r="AD657" s="715" t="s">
        <v>89</v>
      </c>
      <c r="AE657" s="1173"/>
      <c r="AF657" s="1173" t="s">
        <v>89</v>
      </c>
      <c r="AG657" s="1173" t="s">
        <v>89</v>
      </c>
      <c r="AH657" s="1173"/>
      <c r="AI657" s="1173" t="s">
        <v>89</v>
      </c>
      <c r="AJ657" s="212"/>
      <c r="AK657" s="213"/>
    </row>
    <row r="658" spans="1:37" ht="15" customHeight="1">
      <c r="B658" s="91"/>
      <c r="C658" s="12"/>
      <c r="D658" s="158" t="s">
        <v>8</v>
      </c>
      <c r="E658" s="1175">
        <v>2</v>
      </c>
      <c r="F658" s="1175">
        <v>2</v>
      </c>
      <c r="G658" s="1175">
        <v>2</v>
      </c>
      <c r="H658" s="1175"/>
      <c r="I658" s="1169">
        <v>2</v>
      </c>
      <c r="J658" s="310"/>
      <c r="K658" s="310"/>
      <c r="L658" s="310">
        <v>6</v>
      </c>
      <c r="M658" s="310">
        <v>6</v>
      </c>
      <c r="N658" s="310">
        <v>6</v>
      </c>
      <c r="O658" s="310">
        <v>6</v>
      </c>
      <c r="P658" s="1169">
        <v>2</v>
      </c>
      <c r="Q658" s="310"/>
      <c r="R658" s="1175">
        <v>2</v>
      </c>
      <c r="S658" s="1175">
        <v>2</v>
      </c>
      <c r="T658" s="1175">
        <v>2</v>
      </c>
      <c r="U658" s="1175">
        <v>2</v>
      </c>
      <c r="V658" s="1175"/>
      <c r="W658" s="1169">
        <v>2</v>
      </c>
      <c r="X658" s="310"/>
      <c r="Y658" s="310"/>
      <c r="Z658" s="310">
        <v>6</v>
      </c>
      <c r="AA658" s="310">
        <v>6</v>
      </c>
      <c r="AB658" s="310">
        <v>6</v>
      </c>
      <c r="AC658" s="310">
        <v>6</v>
      </c>
      <c r="AD658" s="1169">
        <v>2</v>
      </c>
      <c r="AE658" s="310"/>
      <c r="AF658" s="1175">
        <v>2</v>
      </c>
      <c r="AG658" s="1175">
        <v>2</v>
      </c>
      <c r="AH658" s="1175"/>
      <c r="AI658" s="1175">
        <v>2</v>
      </c>
      <c r="AJ658" s="219">
        <f>SUM(E658:AI658)</f>
        <v>76</v>
      </c>
      <c r="AK658" s="1170">
        <f>SUM(E659:AI659)</f>
        <v>42</v>
      </c>
    </row>
    <row r="659" spans="1:37" ht="13.5">
      <c r="A659" s="221"/>
      <c r="B659" s="283"/>
      <c r="C659" s="250">
        <f>SUM(AJ657:AK659)</f>
        <v>118</v>
      </c>
      <c r="D659" s="457" t="s">
        <v>9</v>
      </c>
      <c r="E659" s="1171">
        <v>3</v>
      </c>
      <c r="F659" s="1171">
        <v>3</v>
      </c>
      <c r="G659" s="1171">
        <v>3</v>
      </c>
      <c r="H659" s="1171"/>
      <c r="I659" s="1172">
        <v>3</v>
      </c>
      <c r="J659" s="812"/>
      <c r="K659" s="812"/>
      <c r="L659" s="812"/>
      <c r="M659" s="1171"/>
      <c r="N659" s="812"/>
      <c r="O659" s="812"/>
      <c r="P659" s="1172">
        <v>3</v>
      </c>
      <c r="Q659" s="812"/>
      <c r="R659" s="1171">
        <v>3</v>
      </c>
      <c r="S659" s="1171">
        <v>3</v>
      </c>
      <c r="T659" s="1171">
        <v>3</v>
      </c>
      <c r="U659" s="1171">
        <v>3</v>
      </c>
      <c r="V659" s="1171"/>
      <c r="W659" s="1172">
        <v>3</v>
      </c>
      <c r="X659" s="812"/>
      <c r="Y659" s="812"/>
      <c r="Z659" s="812"/>
      <c r="AA659" s="1171"/>
      <c r="AB659" s="812"/>
      <c r="AC659" s="812"/>
      <c r="AD659" s="1172">
        <v>3</v>
      </c>
      <c r="AE659" s="812"/>
      <c r="AF659" s="1171">
        <v>3</v>
      </c>
      <c r="AG659" s="1171">
        <v>3</v>
      </c>
      <c r="AH659" s="1171"/>
      <c r="AI659" s="1171">
        <v>3</v>
      </c>
      <c r="AJ659" s="229"/>
      <c r="AK659" s="213"/>
    </row>
    <row r="660" spans="1:37" ht="15" customHeight="1">
      <c r="A660" s="142"/>
      <c r="B660" s="285"/>
      <c r="C660" s="12" t="s">
        <v>274</v>
      </c>
      <c r="D660" s="453" t="s">
        <v>7</v>
      </c>
      <c r="E660" s="1167"/>
      <c r="F660" s="1167"/>
      <c r="G660" s="1167"/>
      <c r="H660" s="1167"/>
      <c r="I660" s="1167"/>
      <c r="J660" s="1176"/>
      <c r="K660" s="1176"/>
      <c r="L660" s="1176"/>
      <c r="M660" s="1176"/>
      <c r="N660" s="1176"/>
      <c r="O660" s="1176"/>
      <c r="P660" s="1176"/>
      <c r="Q660" s="1167"/>
      <c r="R660" s="1167"/>
      <c r="S660" s="1167"/>
      <c r="T660" s="1167"/>
      <c r="U660" s="1167"/>
      <c r="V660" s="1167"/>
      <c r="W660" s="1167"/>
      <c r="X660" s="1176"/>
      <c r="Y660" s="1176"/>
      <c r="Z660" s="1176"/>
      <c r="AA660" s="1176"/>
      <c r="AB660" s="1176"/>
      <c r="AC660" s="1176"/>
      <c r="AD660" s="1176"/>
      <c r="AE660" s="1167"/>
      <c r="AF660" s="1167"/>
      <c r="AG660" s="1167"/>
      <c r="AH660" s="1167"/>
      <c r="AI660" s="1167"/>
      <c r="AJ660" s="212"/>
      <c r="AK660" s="213"/>
    </row>
    <row r="661" spans="1:37" ht="15" customHeight="1">
      <c r="B661" s="91"/>
      <c r="C661" s="12"/>
      <c r="D661" s="158" t="s">
        <v>8</v>
      </c>
      <c r="E661" s="1175"/>
      <c r="F661" s="303"/>
      <c r="G661" s="1168"/>
      <c r="H661" s="1168"/>
      <c r="I661" s="1169"/>
      <c r="J661" s="303"/>
      <c r="K661" s="1168"/>
      <c r="L661" s="1168"/>
      <c r="M661" s="303"/>
      <c r="N661" s="303"/>
      <c r="O661" s="303"/>
      <c r="P661" s="1169"/>
      <c r="Q661" s="303"/>
      <c r="R661" s="303"/>
      <c r="S661" s="1175"/>
      <c r="T661" s="303"/>
      <c r="U661" s="1168"/>
      <c r="V661" s="1168"/>
      <c r="W661" s="1169"/>
      <c r="X661" s="303"/>
      <c r="Y661" s="1168"/>
      <c r="Z661" s="1168"/>
      <c r="AA661" s="303"/>
      <c r="AB661" s="303"/>
      <c r="AC661" s="303"/>
      <c r="AD661" s="1169"/>
      <c r="AE661" s="303"/>
      <c r="AF661" s="303"/>
      <c r="AG661" s="1175"/>
      <c r="AH661" s="1168"/>
      <c r="AI661" s="303"/>
      <c r="AJ661" s="219">
        <f>SUM(E661:AI661)</f>
        <v>0</v>
      </c>
      <c r="AK661" s="1170">
        <f>SUM(E662:AI662)</f>
        <v>0</v>
      </c>
    </row>
    <row r="662" spans="1:37" ht="13.5">
      <c r="A662" s="221"/>
      <c r="B662" s="283"/>
      <c r="C662" s="250">
        <f>SUM(AJ660:AK662)</f>
        <v>0</v>
      </c>
      <c r="D662" s="457" t="s">
        <v>9</v>
      </c>
      <c r="E662" s="1171"/>
      <c r="F662" s="812"/>
      <c r="G662" s="1171"/>
      <c r="H662" s="1171"/>
      <c r="I662" s="1172"/>
      <c r="J662" s="812"/>
      <c r="K662" s="1171"/>
      <c r="L662" s="1171"/>
      <c r="M662" s="812"/>
      <c r="N662" s="812"/>
      <c r="O662" s="812"/>
      <c r="P662" s="1172"/>
      <c r="Q662" s="812"/>
      <c r="R662" s="812"/>
      <c r="S662" s="1171"/>
      <c r="T662" s="812"/>
      <c r="U662" s="1171"/>
      <c r="V662" s="1171"/>
      <c r="W662" s="1172"/>
      <c r="X662" s="812"/>
      <c r="Y662" s="1171"/>
      <c r="Z662" s="1171"/>
      <c r="AA662" s="812"/>
      <c r="AB662" s="812"/>
      <c r="AC662" s="812"/>
      <c r="AD662" s="1172"/>
      <c r="AE662" s="812"/>
      <c r="AF662" s="812"/>
      <c r="AG662" s="1171"/>
      <c r="AH662" s="1171"/>
      <c r="AI662" s="812"/>
      <c r="AJ662" s="229"/>
      <c r="AK662" s="213"/>
    </row>
    <row r="663" spans="1:37" ht="13.5">
      <c r="A663" s="142"/>
      <c r="B663" s="285"/>
      <c r="C663" s="10"/>
      <c r="D663" s="453" t="s">
        <v>7</v>
      </c>
      <c r="E663" s="1177"/>
      <c r="F663" s="1177"/>
      <c r="G663" s="1177"/>
      <c r="H663" s="1177"/>
      <c r="I663" s="1162"/>
      <c r="J663" s="314"/>
      <c r="K663" s="314"/>
      <c r="L663" s="314"/>
      <c r="M663" s="314"/>
      <c r="N663" s="314"/>
      <c r="O663" s="314"/>
      <c r="P663" s="1162"/>
      <c r="Q663" s="1177"/>
      <c r="R663" s="1177"/>
      <c r="S663" s="1177"/>
      <c r="T663" s="1177"/>
      <c r="U663" s="1177"/>
      <c r="V663" s="1177"/>
      <c r="W663" s="1162"/>
      <c r="X663" s="314"/>
      <c r="Y663" s="314"/>
      <c r="Z663" s="314"/>
      <c r="AA663" s="314"/>
      <c r="AB663" s="314"/>
      <c r="AC663" s="314"/>
      <c r="AD663" s="1162"/>
      <c r="AE663" s="1177"/>
      <c r="AF663" s="1177"/>
      <c r="AG663" s="1177"/>
      <c r="AH663" s="1177"/>
      <c r="AI663" s="1177"/>
      <c r="AJ663" s="212"/>
      <c r="AK663" s="213"/>
    </row>
    <row r="664" spans="1:37" ht="13.5">
      <c r="B664" s="91"/>
      <c r="C664" s="10"/>
      <c r="D664" s="158" t="s">
        <v>8</v>
      </c>
      <c r="E664" s="310"/>
      <c r="F664" s="310"/>
      <c r="G664" s="310"/>
      <c r="H664" s="310"/>
      <c r="I664" s="1028"/>
      <c r="J664" s="1175"/>
      <c r="K664" s="1175"/>
      <c r="L664" s="1175"/>
      <c r="M664" s="1175"/>
      <c r="N664" s="1175"/>
      <c r="O664" s="1175"/>
      <c r="P664" s="1028"/>
      <c r="Q664" s="310"/>
      <c r="R664" s="310"/>
      <c r="S664" s="310"/>
      <c r="T664" s="310"/>
      <c r="U664" s="310"/>
      <c r="V664" s="310"/>
      <c r="W664" s="1028"/>
      <c r="X664" s="1175"/>
      <c r="Y664" s="1175"/>
      <c r="Z664" s="1175"/>
      <c r="AA664" s="1175"/>
      <c r="AB664" s="1175"/>
      <c r="AC664" s="1175"/>
      <c r="AD664" s="1028"/>
      <c r="AE664" s="310"/>
      <c r="AF664" s="310"/>
      <c r="AG664" s="310"/>
      <c r="AH664" s="310"/>
      <c r="AI664" s="310"/>
      <c r="AJ664" s="219">
        <f>SUM(E664:AI664)</f>
        <v>0</v>
      </c>
      <c r="AK664" s="1170">
        <f>SUM(E665:AI665)</f>
        <v>0</v>
      </c>
    </row>
    <row r="665" spans="1:37">
      <c r="A665" s="221"/>
      <c r="B665" s="283"/>
      <c r="C665" s="250">
        <f>SUM(AJ663:AK665)</f>
        <v>0</v>
      </c>
      <c r="D665" s="457" t="s">
        <v>9</v>
      </c>
      <c r="E665" s="812"/>
      <c r="F665" s="812"/>
      <c r="G665" s="812"/>
      <c r="H665" s="812"/>
      <c r="I665" s="1178"/>
      <c r="J665" s="812"/>
      <c r="K665" s="812"/>
      <c r="L665" s="812"/>
      <c r="M665" s="812"/>
      <c r="N665" s="812"/>
      <c r="O665" s="812"/>
      <c r="P665" s="1178"/>
      <c r="Q665" s="812"/>
      <c r="R665" s="812"/>
      <c r="S665" s="812"/>
      <c r="T665" s="812"/>
      <c r="U665" s="812"/>
      <c r="V665" s="812"/>
      <c r="W665" s="1178"/>
      <c r="X665" s="812"/>
      <c r="Y665" s="812"/>
      <c r="Z665" s="812"/>
      <c r="AA665" s="812"/>
      <c r="AB665" s="812"/>
      <c r="AC665" s="812"/>
      <c r="AD665" s="1178"/>
      <c r="AE665" s="812"/>
      <c r="AF665" s="812"/>
      <c r="AG665" s="812"/>
      <c r="AH665" s="812"/>
      <c r="AI665" s="812"/>
      <c r="AJ665" s="1179"/>
      <c r="AK665" s="213"/>
    </row>
    <row r="666" spans="1:37">
      <c r="A666" s="39"/>
      <c r="B666" s="623"/>
      <c r="C666" s="176"/>
      <c r="D666" s="177"/>
      <c r="E666" s="109"/>
      <c r="F666" s="109"/>
      <c r="G666" s="110"/>
      <c r="H666" s="110"/>
      <c r="I666" s="109"/>
      <c r="J666" s="110"/>
      <c r="K666" s="109"/>
      <c r="L666" s="110"/>
      <c r="M666" s="109"/>
      <c r="N666" s="109"/>
      <c r="O666" s="110"/>
      <c r="P666" s="109"/>
      <c r="Q666" s="110"/>
      <c r="R666" s="110"/>
      <c r="S666" s="109"/>
      <c r="T666" s="109"/>
      <c r="U666" s="109"/>
      <c r="V666" s="109"/>
      <c r="W666" s="109"/>
      <c r="X666" s="109"/>
      <c r="Y666" s="109"/>
      <c r="Z666" s="109"/>
      <c r="AA666" s="109"/>
      <c r="AD666" s="109"/>
      <c r="AE666" s="109"/>
      <c r="AF666" s="110"/>
      <c r="AG666" s="109"/>
      <c r="AH666" s="109"/>
      <c r="AI666" s="109"/>
    </row>
    <row r="667" spans="1:37">
      <c r="A667" s="106" t="s">
        <v>4</v>
      </c>
      <c r="B667" s="107" t="s">
        <v>5</v>
      </c>
      <c r="C667" s="108" t="s">
        <v>27</v>
      </c>
      <c r="D667" s="109"/>
      <c r="E667" s="110"/>
      <c r="F667" s="109"/>
      <c r="G667" s="109"/>
      <c r="H667" s="109"/>
      <c r="I667" s="109"/>
      <c r="J667" s="110"/>
      <c r="K667" s="110"/>
      <c r="L667" s="110"/>
      <c r="M667" s="109"/>
      <c r="N667" s="109"/>
      <c r="O667" s="109"/>
      <c r="P667" s="109"/>
      <c r="Q667" s="110"/>
      <c r="R667" s="110"/>
      <c r="S667" s="110"/>
      <c r="T667" s="110"/>
      <c r="U667" s="110"/>
      <c r="V667" s="110"/>
      <c r="W667" s="110"/>
      <c r="X667" s="110"/>
      <c r="Y667" s="110"/>
      <c r="Z667" s="110"/>
      <c r="AA667" s="110"/>
      <c r="AB667" s="110"/>
      <c r="AC667" s="110"/>
      <c r="AD667" s="110"/>
      <c r="AE667" s="110"/>
      <c r="AF667" s="110"/>
      <c r="AG667" s="110" t="s">
        <v>18</v>
      </c>
      <c r="AH667" s="110"/>
      <c r="AI667" s="109"/>
    </row>
    <row r="668" spans="1:37">
      <c r="A668" s="624"/>
      <c r="B668" s="624"/>
      <c r="C668" s="624"/>
      <c r="D668" s="624"/>
      <c r="E668" s="624"/>
      <c r="F668" s="624"/>
      <c r="G668" s="624"/>
      <c r="H668" s="624"/>
      <c r="I668" s="624"/>
      <c r="J668" s="624"/>
      <c r="K668" s="624"/>
      <c r="L668" s="624"/>
      <c r="M668" s="624"/>
      <c r="N668" s="624"/>
      <c r="O668" s="624"/>
      <c r="P668" s="624"/>
      <c r="Q668" s="624"/>
      <c r="R668" s="624"/>
      <c r="S668" s="624"/>
      <c r="T668" s="624"/>
      <c r="U668" s="624"/>
      <c r="V668" s="624"/>
      <c r="W668" s="624"/>
      <c r="X668" s="624"/>
      <c r="Y668" s="624"/>
      <c r="Z668" s="624"/>
      <c r="AA668" s="624"/>
      <c r="AB668" s="624"/>
      <c r="AC668" s="624"/>
      <c r="AD668" s="624"/>
      <c r="AE668" s="624"/>
      <c r="AF668" s="624"/>
      <c r="AG668" s="624"/>
      <c r="AH668" s="624"/>
      <c r="AI668" s="624"/>
      <c r="AJ668" s="318"/>
      <c r="AK668" s="318"/>
    </row>
    <row r="669" spans="1:37">
      <c r="A669" s="625">
        <v>6</v>
      </c>
      <c r="B669" s="626"/>
      <c r="C669" s="627" t="s">
        <v>275</v>
      </c>
      <c r="D669" s="625" t="s">
        <v>29</v>
      </c>
      <c r="E669" s="628">
        <f>COUNTIF(G$3:G$3,$D669)</f>
        <v>0</v>
      </c>
      <c r="F669" s="628">
        <f t="shared" ref="F669:O670" si="123">COUNTIF(H$3:H$14,$D669)</f>
        <v>0</v>
      </c>
      <c r="G669" s="628">
        <f t="shared" si="123"/>
        <v>0</v>
      </c>
      <c r="H669" s="628">
        <f t="shared" si="123"/>
        <v>0</v>
      </c>
      <c r="I669" s="628">
        <f t="shared" si="123"/>
        <v>0</v>
      </c>
      <c r="J669" s="628">
        <f t="shared" si="123"/>
        <v>0</v>
      </c>
      <c r="K669" s="628">
        <f t="shared" si="123"/>
        <v>0</v>
      </c>
      <c r="L669" s="628">
        <f t="shared" si="123"/>
        <v>0</v>
      </c>
      <c r="M669" s="628">
        <f t="shared" si="123"/>
        <v>0</v>
      </c>
      <c r="N669" s="628">
        <f t="shared" si="123"/>
        <v>0</v>
      </c>
      <c r="O669" s="628">
        <f t="shared" si="123"/>
        <v>0</v>
      </c>
      <c r="P669" s="628">
        <f t="shared" ref="P669:Y670" si="124">COUNTIF(R$3:R$14,$D669)</f>
        <v>0</v>
      </c>
      <c r="Q669" s="628">
        <f t="shared" si="124"/>
        <v>0</v>
      </c>
      <c r="R669" s="628">
        <f t="shared" si="124"/>
        <v>0</v>
      </c>
      <c r="S669" s="628">
        <f t="shared" si="124"/>
        <v>0</v>
      </c>
      <c r="T669" s="628">
        <f t="shared" si="124"/>
        <v>0</v>
      </c>
      <c r="U669" s="628">
        <f t="shared" si="124"/>
        <v>0</v>
      </c>
      <c r="V669" s="628">
        <f t="shared" si="124"/>
        <v>0</v>
      </c>
      <c r="W669" s="628">
        <f t="shared" si="124"/>
        <v>0</v>
      </c>
      <c r="X669" s="628">
        <f t="shared" si="124"/>
        <v>0</v>
      </c>
      <c r="Y669" s="628">
        <f t="shared" si="124"/>
        <v>0</v>
      </c>
      <c r="Z669" s="628">
        <f t="shared" ref="Z669:AI670" si="125">COUNTIF(AB$3:AB$14,$D669)</f>
        <v>0</v>
      </c>
      <c r="AA669" s="628">
        <f t="shared" si="125"/>
        <v>0</v>
      </c>
      <c r="AB669" s="628">
        <f t="shared" si="125"/>
        <v>0</v>
      </c>
      <c r="AC669" s="628">
        <f t="shared" si="125"/>
        <v>0</v>
      </c>
      <c r="AD669" s="628">
        <f t="shared" si="125"/>
        <v>0</v>
      </c>
      <c r="AE669" s="628">
        <f t="shared" si="125"/>
        <v>0</v>
      </c>
      <c r="AF669" s="628">
        <f>COUNTIF(AI$3:AI$14,$D669)</f>
        <v>0</v>
      </c>
      <c r="AG669" s="628" t="e">
        <f>COUNTIF(#REF!,$D669)</f>
        <v>#REF!</v>
      </c>
      <c r="AH669" s="628"/>
      <c r="AI669" s="628">
        <f>COUNTIF(AJ$3:AJ$14,$D669)</f>
        <v>0</v>
      </c>
    </row>
    <row r="670" spans="1:37">
      <c r="A670" s="630">
        <v>2</v>
      </c>
      <c r="B670" s="631">
        <v>3</v>
      </c>
      <c r="C670" s="389" t="s">
        <v>276</v>
      </c>
      <c r="D670" s="122" t="s">
        <v>89</v>
      </c>
      <c r="E670" s="123">
        <f>COUNTIF(G$3:G$3,$D670)</f>
        <v>0</v>
      </c>
      <c r="F670" s="123">
        <f t="shared" si="123"/>
        <v>0</v>
      </c>
      <c r="G670" s="123">
        <f t="shared" si="123"/>
        <v>0</v>
      </c>
      <c r="H670" s="123">
        <f t="shared" si="123"/>
        <v>0</v>
      </c>
      <c r="I670" s="123">
        <f t="shared" si="123"/>
        <v>0</v>
      </c>
      <c r="J670" s="123">
        <f t="shared" si="123"/>
        <v>0</v>
      </c>
      <c r="K670" s="123">
        <f t="shared" si="123"/>
        <v>0</v>
      </c>
      <c r="L670" s="123">
        <f t="shared" si="123"/>
        <v>0</v>
      </c>
      <c r="M670" s="123">
        <f t="shared" si="123"/>
        <v>0</v>
      </c>
      <c r="N670" s="123">
        <f t="shared" si="123"/>
        <v>0</v>
      </c>
      <c r="O670" s="123">
        <f t="shared" si="123"/>
        <v>0</v>
      </c>
      <c r="P670" s="123">
        <f t="shared" si="124"/>
        <v>0</v>
      </c>
      <c r="Q670" s="123">
        <f t="shared" si="124"/>
        <v>0</v>
      </c>
      <c r="R670" s="123">
        <f t="shared" si="124"/>
        <v>0</v>
      </c>
      <c r="S670" s="123">
        <f t="shared" si="124"/>
        <v>0</v>
      </c>
      <c r="T670" s="123">
        <f t="shared" si="124"/>
        <v>0</v>
      </c>
      <c r="U670" s="123">
        <f t="shared" si="124"/>
        <v>0</v>
      </c>
      <c r="V670" s="123">
        <f t="shared" si="124"/>
        <v>0</v>
      </c>
      <c r="W670" s="123">
        <f t="shared" si="124"/>
        <v>0</v>
      </c>
      <c r="X670" s="123">
        <f t="shared" si="124"/>
        <v>0</v>
      </c>
      <c r="Y670" s="123">
        <f t="shared" si="124"/>
        <v>0</v>
      </c>
      <c r="Z670" s="123">
        <f t="shared" si="125"/>
        <v>0</v>
      </c>
      <c r="AA670" s="123">
        <f t="shared" si="125"/>
        <v>0</v>
      </c>
      <c r="AB670" s="123">
        <f t="shared" si="125"/>
        <v>0</v>
      </c>
      <c r="AC670" s="123">
        <f t="shared" si="125"/>
        <v>0</v>
      </c>
      <c r="AD670" s="123">
        <f t="shared" si="125"/>
        <v>0</v>
      </c>
      <c r="AE670" s="123">
        <f t="shared" si="125"/>
        <v>0</v>
      </c>
      <c r="AF670" s="123">
        <f>COUNTIF(AI$3:AI$14,$D670)</f>
        <v>0</v>
      </c>
      <c r="AG670" s="123" t="e">
        <f>COUNTIF(#REF!,$D670)</f>
        <v>#REF!</v>
      </c>
      <c r="AH670" s="123"/>
      <c r="AI670" s="123">
        <f>COUNTIF(AJ$3:AJ$14,$D670)</f>
        <v>0</v>
      </c>
    </row>
    <row r="671" spans="1:37">
      <c r="A671" s="441"/>
      <c r="B671" s="441"/>
      <c r="C671" s="1180"/>
      <c r="D671" s="441"/>
      <c r="E671" s="1181"/>
      <c r="F671" s="1181"/>
      <c r="G671" s="1181"/>
      <c r="H671" s="1181"/>
      <c r="I671" s="1181"/>
      <c r="J671" s="1181"/>
      <c r="K671" s="1181"/>
      <c r="L671" s="1181"/>
      <c r="M671" s="1181"/>
      <c r="N671" s="1181"/>
      <c r="O671" s="1181"/>
      <c r="P671" s="1181"/>
      <c r="Q671" s="1181"/>
      <c r="R671" s="1181"/>
      <c r="S671" s="1181"/>
      <c r="T671" s="1181"/>
      <c r="U671" s="1181"/>
      <c r="V671" s="1181"/>
      <c r="W671" s="1181"/>
      <c r="X671" s="1181"/>
      <c r="Y671" s="1181"/>
      <c r="Z671" s="1181"/>
      <c r="AA671" s="1181"/>
      <c r="AB671" s="1181"/>
      <c r="AC671" s="1181"/>
      <c r="AD671" s="1181"/>
      <c r="AE671" s="1181"/>
      <c r="AF671" s="1181"/>
      <c r="AG671" s="1181"/>
      <c r="AH671" s="1181"/>
      <c r="AI671" s="1181"/>
    </row>
    <row r="672" spans="1:37">
      <c r="A672" s="127" t="s">
        <v>32</v>
      </c>
      <c r="B672" s="193"/>
      <c r="C672" s="129">
        <f>SUM(AJ654:AJ665)</f>
        <v>208</v>
      </c>
      <c r="D672" s="130"/>
      <c r="E672" s="297">
        <f t="shared" ref="E672:AG672" si="126">SUM(E654:E665)</f>
        <v>11</v>
      </c>
      <c r="F672" s="297">
        <f t="shared" si="126"/>
        <v>11</v>
      </c>
      <c r="G672" s="297">
        <f t="shared" si="126"/>
        <v>11</v>
      </c>
      <c r="H672" s="297">
        <f t="shared" si="126"/>
        <v>11</v>
      </c>
      <c r="I672" s="297">
        <f t="shared" si="126"/>
        <v>5</v>
      </c>
      <c r="J672" s="297">
        <f t="shared" si="126"/>
        <v>6</v>
      </c>
      <c r="K672" s="297">
        <f t="shared" si="126"/>
        <v>11</v>
      </c>
      <c r="L672" s="297">
        <f t="shared" si="126"/>
        <v>11</v>
      </c>
      <c r="M672" s="297">
        <f t="shared" si="126"/>
        <v>11</v>
      </c>
      <c r="N672" s="297">
        <f t="shared" si="126"/>
        <v>11</v>
      </c>
      <c r="O672" s="297">
        <f t="shared" si="126"/>
        <v>11</v>
      </c>
      <c r="P672" s="297">
        <f t="shared" si="126"/>
        <v>5</v>
      </c>
      <c r="Q672" s="297">
        <f t="shared" si="126"/>
        <v>6</v>
      </c>
      <c r="R672" s="297">
        <f t="shared" si="126"/>
        <v>11</v>
      </c>
      <c r="S672" s="297">
        <f t="shared" si="126"/>
        <v>11</v>
      </c>
      <c r="T672" s="297">
        <f t="shared" si="126"/>
        <v>11</v>
      </c>
      <c r="U672" s="297">
        <f t="shared" si="126"/>
        <v>11</v>
      </c>
      <c r="V672" s="297">
        <f t="shared" si="126"/>
        <v>11</v>
      </c>
      <c r="W672" s="297">
        <f t="shared" si="126"/>
        <v>5</v>
      </c>
      <c r="X672" s="297">
        <f t="shared" si="126"/>
        <v>6</v>
      </c>
      <c r="Y672" s="297">
        <f t="shared" si="126"/>
        <v>11</v>
      </c>
      <c r="Z672" s="297">
        <f t="shared" si="126"/>
        <v>11</v>
      </c>
      <c r="AA672" s="297">
        <f t="shared" si="126"/>
        <v>11</v>
      </c>
      <c r="AB672" s="297">
        <f t="shared" si="126"/>
        <v>11</v>
      </c>
      <c r="AC672" s="297">
        <f t="shared" si="126"/>
        <v>11</v>
      </c>
      <c r="AD672" s="297">
        <f t="shared" si="126"/>
        <v>5</v>
      </c>
      <c r="AE672" s="297">
        <f t="shared" si="126"/>
        <v>6</v>
      </c>
      <c r="AF672" s="297">
        <f t="shared" si="126"/>
        <v>11</v>
      </c>
      <c r="AG672" s="297">
        <f t="shared" si="126"/>
        <v>11</v>
      </c>
      <c r="AH672" s="297"/>
      <c r="AI672" s="297">
        <f>SUM(AI654:AI665)</f>
        <v>11</v>
      </c>
      <c r="AJ672" s="647">
        <f>SUM(E672:AI672)</f>
        <v>286</v>
      </c>
      <c r="AK672" s="466" t="s">
        <v>33</v>
      </c>
    </row>
    <row r="673" spans="1:37">
      <c r="A673" s="135" t="s">
        <v>34</v>
      </c>
      <c r="B673" s="195"/>
      <c r="C673" s="196">
        <f>SUM(AK654:AK665)</f>
        <v>78</v>
      </c>
      <c r="D673" s="130"/>
      <c r="E673" s="298">
        <f>IF(E672=11,1,"ERRORE")</f>
        <v>1</v>
      </c>
      <c r="F673" s="298">
        <f>IF(F672=11,1,"ERRORE")</f>
        <v>1</v>
      </c>
      <c r="G673" s="298">
        <f>IF(G672=11,1,"ERRORE")</f>
        <v>1</v>
      </c>
      <c r="H673" s="298">
        <f>IF(H672=11,1,"ERRORE")</f>
        <v>1</v>
      </c>
      <c r="I673" s="298">
        <f>IF(I672=5,1,"ERRORE")</f>
        <v>1</v>
      </c>
      <c r="J673" s="298">
        <f>IF(J672=6,1,"ERRORE")</f>
        <v>1</v>
      </c>
      <c r="K673" s="298">
        <f>IF(K672=11,1,"ERRORE")</f>
        <v>1</v>
      </c>
      <c r="L673" s="298">
        <f>IF(L672=11,1,"ERRORE")</f>
        <v>1</v>
      </c>
      <c r="M673" s="298">
        <f>IF(M672=11,1,"ERRORE")</f>
        <v>1</v>
      </c>
      <c r="N673" s="298">
        <f>IF(N672=11,1,"ERRORE")</f>
        <v>1</v>
      </c>
      <c r="O673" s="298">
        <f>IF(O672=11,1,"ERRORE")</f>
        <v>1</v>
      </c>
      <c r="P673" s="298">
        <f>IF(P672=5,1,"ERRORE")</f>
        <v>1</v>
      </c>
      <c r="Q673" s="298">
        <f>IF(Q672=6,1,"ERRORE")</f>
        <v>1</v>
      </c>
      <c r="R673" s="298">
        <f>IF(R672=11,1,"ERRORE")</f>
        <v>1</v>
      </c>
      <c r="S673" s="298">
        <f>IF(S672=11,1,"ERRORE")</f>
        <v>1</v>
      </c>
      <c r="T673" s="298">
        <f>IF(T672=11,1,"ERRORE")</f>
        <v>1</v>
      </c>
      <c r="U673" s="298">
        <f>IF(U672=11,1,"ERRORE")</f>
        <v>1</v>
      </c>
      <c r="V673" s="298">
        <f>IF(V672=11,1,"ERRORE")</f>
        <v>1</v>
      </c>
      <c r="W673" s="298">
        <f>IF(W672=5,1,"ERRORE")</f>
        <v>1</v>
      </c>
      <c r="X673" s="298">
        <f>IF(X672=6,1,"ERRORE")</f>
        <v>1</v>
      </c>
      <c r="Y673" s="298">
        <f>IF(Y672=11,1,"ERRORE")</f>
        <v>1</v>
      </c>
      <c r="Z673" s="298">
        <f>IF(Z672=11,1,"ERRORE")</f>
        <v>1</v>
      </c>
      <c r="AA673" s="298">
        <f>IF(AA672=11,1,"ERRORE")</f>
        <v>1</v>
      </c>
      <c r="AB673" s="298">
        <f>IF(AB672=11,1,"ERRORE")</f>
        <v>1</v>
      </c>
      <c r="AC673" s="298">
        <f>IF(AC672=11,1,"ERRORE")</f>
        <v>1</v>
      </c>
      <c r="AD673" s="298">
        <f>IF(AD672=5,1,"ERRORE")</f>
        <v>1</v>
      </c>
      <c r="AE673" s="298">
        <f>IF(AE672=6,1,"ERRORE")</f>
        <v>1</v>
      </c>
      <c r="AF673" s="298">
        <f>IF(AF672=11,1,"ERRORE")</f>
        <v>1</v>
      </c>
      <c r="AG673" s="298">
        <f>IF(AG672=11,1,"ERRORE")</f>
        <v>1</v>
      </c>
      <c r="AH673" s="298"/>
      <c r="AI673" s="298">
        <f>IF(AI672=11,1,"ERRORE")</f>
        <v>1</v>
      </c>
      <c r="AJ673" s="648">
        <f>SUM(AJ655:AK665)</f>
        <v>286</v>
      </c>
      <c r="AK673" s="466" t="s">
        <v>35</v>
      </c>
    </row>
    <row r="674" spans="1:37">
      <c r="A674" s="2367" t="s">
        <v>165</v>
      </c>
      <c r="B674" s="2367"/>
      <c r="C674" s="649">
        <f>SUM(C672:C673)</f>
        <v>286</v>
      </c>
      <c r="D674" s="94"/>
      <c r="E674" s="87"/>
      <c r="F674" s="116"/>
      <c r="G674" s="116"/>
      <c r="H674" s="116"/>
      <c r="I674" s="116"/>
      <c r="J674" s="116"/>
      <c r="K674" s="116"/>
      <c r="L674" s="116"/>
      <c r="M674" s="116"/>
      <c r="N674" s="116"/>
      <c r="O674" s="116"/>
      <c r="P674" s="116"/>
      <c r="Q674" s="116"/>
      <c r="R674" s="116"/>
      <c r="S674" s="116"/>
      <c r="T674" s="116"/>
      <c r="U674" s="116"/>
      <c r="V674" s="116"/>
      <c r="W674" s="116"/>
      <c r="X674" s="116"/>
      <c r="Y674" s="116"/>
      <c r="Z674" s="116"/>
      <c r="AA674" s="116"/>
      <c r="AB674" s="116"/>
      <c r="AC674" s="116"/>
      <c r="AD674" s="116"/>
      <c r="AE674" s="116"/>
      <c r="AF674" s="116"/>
      <c r="AG674" s="116"/>
      <c r="AH674" s="116"/>
      <c r="AI674" s="116"/>
      <c r="AJ674" s="650"/>
      <c r="AK674" s="650"/>
    </row>
    <row r="676" spans="1:37">
      <c r="D676" t="s">
        <v>277</v>
      </c>
      <c r="E676" t="s">
        <v>278</v>
      </c>
      <c r="F676" s="1182">
        <v>78</v>
      </c>
      <c r="G676" s="1183" t="s">
        <v>279</v>
      </c>
      <c r="J676" s="1182"/>
      <c r="K676" s="1183"/>
      <c r="L676" s="1183"/>
      <c r="M676" s="1183"/>
    </row>
    <row r="677" spans="1:37">
      <c r="D677" t="s">
        <v>280</v>
      </c>
      <c r="E677" t="s">
        <v>278</v>
      </c>
      <c r="F677" s="1182">
        <v>54</v>
      </c>
      <c r="G677" s="1183" t="s">
        <v>281</v>
      </c>
    </row>
    <row r="678" spans="1:37">
      <c r="D678" t="s">
        <v>274</v>
      </c>
      <c r="E678" t="s">
        <v>278</v>
      </c>
      <c r="F678" s="1182">
        <v>0</v>
      </c>
      <c r="G678" s="1183" t="s">
        <v>282</v>
      </c>
    </row>
    <row r="681" spans="1:37">
      <c r="D681" s="26" t="s">
        <v>29</v>
      </c>
      <c r="E681" s="26" t="s">
        <v>187</v>
      </c>
      <c r="F681" s="26" t="s">
        <v>188</v>
      </c>
      <c r="G681" s="26" t="s">
        <v>89</v>
      </c>
      <c r="H681" s="936" t="s">
        <v>4</v>
      </c>
      <c r="I681" s="1184" t="s">
        <v>186</v>
      </c>
      <c r="J681" s="26" t="s">
        <v>29</v>
      </c>
      <c r="K681" s="26" t="s">
        <v>29</v>
      </c>
      <c r="L681" s="26" t="s">
        <v>187</v>
      </c>
      <c r="M681" s="26" t="s">
        <v>188</v>
      </c>
      <c r="N681" s="26" t="s">
        <v>89</v>
      </c>
      <c r="O681" s="936" t="s">
        <v>4</v>
      </c>
      <c r="P681" s="1184" t="s">
        <v>186</v>
      </c>
      <c r="Q681" s="26" t="s">
        <v>29</v>
      </c>
      <c r="R681" s="26" t="s">
        <v>29</v>
      </c>
      <c r="S681" s="26" t="s">
        <v>187</v>
      </c>
      <c r="T681" s="26" t="s">
        <v>188</v>
      </c>
      <c r="U681" s="26" t="s">
        <v>89</v>
      </c>
      <c r="V681" s="936" t="s">
        <v>4</v>
      </c>
      <c r="W681" s="1184" t="s">
        <v>186</v>
      </c>
      <c r="X681" s="26" t="s">
        <v>29</v>
      </c>
      <c r="Y681" s="26" t="s">
        <v>29</v>
      </c>
      <c r="Z681" s="26" t="s">
        <v>187</v>
      </c>
      <c r="AA681" s="26" t="s">
        <v>188</v>
      </c>
      <c r="AB681" s="26" t="s">
        <v>89</v>
      </c>
      <c r="AC681" s="936" t="s">
        <v>4</v>
      </c>
      <c r="AD681" s="1184" t="s">
        <v>186</v>
      </c>
      <c r="AE681" s="26" t="s">
        <v>29</v>
      </c>
      <c r="AF681" s="26" t="s">
        <v>29</v>
      </c>
      <c r="AG681" s="26" t="s">
        <v>187</v>
      </c>
      <c r="AH681" s="26"/>
      <c r="AI681" s="26" t="s">
        <v>188</v>
      </c>
    </row>
    <row r="682" spans="1:37">
      <c r="D682" s="55" t="s">
        <v>283</v>
      </c>
      <c r="E682" s="55" t="s">
        <v>284</v>
      </c>
      <c r="F682" s="55" t="s">
        <v>82</v>
      </c>
      <c r="G682" s="209" t="s">
        <v>88</v>
      </c>
      <c r="H682" s="985" t="s">
        <v>88</v>
      </c>
      <c r="I682" s="55" t="s">
        <v>62</v>
      </c>
      <c r="J682" s="55" t="s">
        <v>283</v>
      </c>
      <c r="K682" s="55" t="s">
        <v>283</v>
      </c>
      <c r="L682" s="55" t="s">
        <v>284</v>
      </c>
      <c r="M682" s="55" t="s">
        <v>82</v>
      </c>
      <c r="N682" s="209" t="s">
        <v>88</v>
      </c>
      <c r="O682" s="985" t="s">
        <v>88</v>
      </c>
      <c r="P682" s="55" t="s">
        <v>62</v>
      </c>
      <c r="Q682" s="55" t="s">
        <v>283</v>
      </c>
      <c r="R682" s="55" t="s">
        <v>283</v>
      </c>
      <c r="S682" s="55" t="s">
        <v>284</v>
      </c>
      <c r="T682" s="55" t="s">
        <v>82</v>
      </c>
      <c r="U682" s="209" t="s">
        <v>88</v>
      </c>
      <c r="V682" s="985" t="s">
        <v>88</v>
      </c>
      <c r="W682" s="55" t="s">
        <v>62</v>
      </c>
      <c r="X682" s="55" t="s">
        <v>283</v>
      </c>
      <c r="Y682" s="55" t="s">
        <v>283</v>
      </c>
      <c r="Z682" s="55" t="s">
        <v>284</v>
      </c>
      <c r="AA682" s="55" t="s">
        <v>82</v>
      </c>
      <c r="AB682" s="209" t="s">
        <v>88</v>
      </c>
      <c r="AC682" s="985" t="s">
        <v>88</v>
      </c>
      <c r="AD682" s="55" t="s">
        <v>62</v>
      </c>
      <c r="AE682" s="55" t="s">
        <v>283</v>
      </c>
      <c r="AF682" s="55" t="s">
        <v>283</v>
      </c>
      <c r="AG682" s="55" t="s">
        <v>284</v>
      </c>
      <c r="AH682" s="55"/>
      <c r="AI682" s="55" t="s">
        <v>82</v>
      </c>
    </row>
    <row r="683" spans="1:37">
      <c r="D683" s="942">
        <v>8.5</v>
      </c>
      <c r="E683" s="47">
        <v>9.5</v>
      </c>
      <c r="F683" s="47">
        <v>5.5</v>
      </c>
      <c r="G683" s="36"/>
      <c r="H683" s="972"/>
      <c r="I683" s="942">
        <v>8</v>
      </c>
      <c r="J683" s="942">
        <v>8.5</v>
      </c>
      <c r="K683" s="942">
        <v>8.5</v>
      </c>
      <c r="L683" s="47">
        <v>9.5</v>
      </c>
      <c r="M683" s="47">
        <v>5.5</v>
      </c>
      <c r="N683" s="36"/>
      <c r="O683" s="972"/>
      <c r="P683" s="942">
        <v>8</v>
      </c>
      <c r="Q683" s="942">
        <v>8.5</v>
      </c>
      <c r="R683" s="942">
        <v>8.5</v>
      </c>
      <c r="S683" s="47">
        <v>9.5</v>
      </c>
      <c r="T683" s="47">
        <v>5.5</v>
      </c>
      <c r="U683" s="36"/>
      <c r="V683" s="972"/>
      <c r="W683" s="942">
        <v>8</v>
      </c>
      <c r="X683" s="942">
        <v>8.5</v>
      </c>
      <c r="Y683" s="942">
        <v>8.5</v>
      </c>
      <c r="Z683" s="47">
        <v>9.5</v>
      </c>
      <c r="AA683" s="47">
        <v>5.5</v>
      </c>
      <c r="AB683" s="36"/>
      <c r="AC683" s="972"/>
      <c r="AD683" s="942">
        <v>8</v>
      </c>
      <c r="AE683" s="942">
        <v>8.5</v>
      </c>
      <c r="AF683" s="942">
        <v>8.5</v>
      </c>
      <c r="AG683" s="47">
        <v>9.5</v>
      </c>
      <c r="AH683" s="47"/>
      <c r="AI683" s="47">
        <v>5.5</v>
      </c>
    </row>
    <row r="684" spans="1:37">
      <c r="D684" s="43"/>
      <c r="E684" s="43"/>
      <c r="F684" s="43"/>
      <c r="G684" s="43"/>
      <c r="H684" s="1185"/>
      <c r="I684" s="43"/>
      <c r="J684" s="43"/>
      <c r="K684" s="43"/>
      <c r="L684" s="43"/>
      <c r="M684" s="43"/>
      <c r="N684" s="43"/>
      <c r="O684" s="1185"/>
      <c r="P684" s="43"/>
      <c r="Q684" s="43"/>
      <c r="R684" s="43"/>
      <c r="S684" s="43"/>
      <c r="T684" s="43"/>
      <c r="U684" s="43"/>
      <c r="V684" s="1185"/>
      <c r="W684" s="43"/>
      <c r="X684" s="43"/>
      <c r="Y684" s="43"/>
      <c r="Z684" s="43"/>
      <c r="AA684" s="43"/>
      <c r="AB684" s="43"/>
      <c r="AC684" s="1185"/>
      <c r="AD684" s="43"/>
      <c r="AE684" s="43"/>
      <c r="AF684" s="43"/>
      <c r="AG684" s="43"/>
      <c r="AH684" s="43"/>
      <c r="AI684" s="43"/>
    </row>
  </sheetData>
  <mergeCells count="135">
    <mergeCell ref="C618:C619"/>
    <mergeCell ref="C621:C622"/>
    <mergeCell ref="C624:C625"/>
    <mergeCell ref="C654:C655"/>
    <mergeCell ref="C657:C658"/>
    <mergeCell ref="C660:C661"/>
    <mergeCell ref="C663:C664"/>
    <mergeCell ref="A674:B674"/>
    <mergeCell ref="C542:C544"/>
    <mergeCell ref="C546:C548"/>
    <mergeCell ref="C550:C552"/>
    <mergeCell ref="C593:C595"/>
    <mergeCell ref="C603:C604"/>
    <mergeCell ref="C606:C607"/>
    <mergeCell ref="C609:C610"/>
    <mergeCell ref="C612:C613"/>
    <mergeCell ref="C615:C616"/>
    <mergeCell ref="C506:C508"/>
    <mergeCell ref="C510:C512"/>
    <mergeCell ref="C514:C516"/>
    <mergeCell ref="C518:C520"/>
    <mergeCell ref="C522:C524"/>
    <mergeCell ref="C526:C528"/>
    <mergeCell ref="C530:C532"/>
    <mergeCell ref="C534:C536"/>
    <mergeCell ref="C538:C540"/>
    <mergeCell ref="C472:C474"/>
    <mergeCell ref="AQ473:AQ475"/>
    <mergeCell ref="C476:C478"/>
    <mergeCell ref="AQ476:AQ477"/>
    <mergeCell ref="C480:C482"/>
    <mergeCell ref="AQ480:AQ481"/>
    <mergeCell ref="AJ499:AK499"/>
    <mergeCell ref="AM499:AN499"/>
    <mergeCell ref="C502:C504"/>
    <mergeCell ref="C452:C454"/>
    <mergeCell ref="AQ453:AQ455"/>
    <mergeCell ref="C456:C458"/>
    <mergeCell ref="AQ457:AQ459"/>
    <mergeCell ref="C460:C462"/>
    <mergeCell ref="AQ461:AQ463"/>
    <mergeCell ref="C464:C466"/>
    <mergeCell ref="AQ465:AQ467"/>
    <mergeCell ref="C468:C470"/>
    <mergeCell ref="AQ469:AQ471"/>
    <mergeCell ref="C420:C421"/>
    <mergeCell ref="C423:C424"/>
    <mergeCell ref="C426:C427"/>
    <mergeCell ref="C429:C430"/>
    <mergeCell ref="C432:C433"/>
    <mergeCell ref="AT450:AZ450"/>
    <mergeCell ref="BA450:BG450"/>
    <mergeCell ref="BH450:BN450"/>
    <mergeCell ref="BO450:BU450"/>
    <mergeCell ref="C378:C379"/>
    <mergeCell ref="C381:C382"/>
    <mergeCell ref="C384:C385"/>
    <mergeCell ref="C387:C388"/>
    <mergeCell ref="C390:C391"/>
    <mergeCell ref="A405:B405"/>
    <mergeCell ref="C411:C412"/>
    <mergeCell ref="C414:C415"/>
    <mergeCell ref="C417:C418"/>
    <mergeCell ref="C337:C338"/>
    <mergeCell ref="C340:C341"/>
    <mergeCell ref="C343:C344"/>
    <mergeCell ref="C346:C347"/>
    <mergeCell ref="C349:C350"/>
    <mergeCell ref="C352:C353"/>
    <mergeCell ref="C355:C356"/>
    <mergeCell ref="C358:C359"/>
    <mergeCell ref="C375:C376"/>
    <mergeCell ref="A297:B297"/>
    <mergeCell ref="C302:C303"/>
    <mergeCell ref="C305:C306"/>
    <mergeCell ref="AL306:AO306"/>
    <mergeCell ref="AL307:AO307"/>
    <mergeCell ref="C308:C309"/>
    <mergeCell ref="C311:C312"/>
    <mergeCell ref="C314:C315"/>
    <mergeCell ref="C317:C318"/>
    <mergeCell ref="C243:C244"/>
    <mergeCell ref="C246:C247"/>
    <mergeCell ref="C267:C268"/>
    <mergeCell ref="C270:C271"/>
    <mergeCell ref="C273:C274"/>
    <mergeCell ref="C276:C277"/>
    <mergeCell ref="C279:C280"/>
    <mergeCell ref="C282:C283"/>
    <mergeCell ref="C285:C286"/>
    <mergeCell ref="C199:C200"/>
    <mergeCell ref="C216:C217"/>
    <mergeCell ref="C219:C220"/>
    <mergeCell ref="C222:C223"/>
    <mergeCell ref="C225:C226"/>
    <mergeCell ref="C228:C229"/>
    <mergeCell ref="C231:C232"/>
    <mergeCell ref="C234:C235"/>
    <mergeCell ref="C240:C241"/>
    <mergeCell ref="C160:C161"/>
    <mergeCell ref="C163:C164"/>
    <mergeCell ref="C166:C167"/>
    <mergeCell ref="C169:C170"/>
    <mergeCell ref="C172:C173"/>
    <mergeCell ref="C175:C176"/>
    <mergeCell ref="C190:C191"/>
    <mergeCell ref="C193:C194"/>
    <mergeCell ref="C196:C197"/>
    <mergeCell ref="C120:C121"/>
    <mergeCell ref="C123:C124"/>
    <mergeCell ref="C126:C127"/>
    <mergeCell ref="C129:C130"/>
    <mergeCell ref="C132:C133"/>
    <mergeCell ref="C135:C136"/>
    <mergeCell ref="C138:C139"/>
    <mergeCell ref="C154:C155"/>
    <mergeCell ref="C157:C158"/>
    <mergeCell ref="C65:C66"/>
    <mergeCell ref="C68:C69"/>
    <mergeCell ref="C85:C86"/>
    <mergeCell ref="C88:C89"/>
    <mergeCell ref="C91:C92"/>
    <mergeCell ref="C94:C96"/>
    <mergeCell ref="C98:C99"/>
    <mergeCell ref="C101:C102"/>
    <mergeCell ref="C117:C118"/>
    <mergeCell ref="B1:AK2"/>
    <mergeCell ref="C5:C6"/>
    <mergeCell ref="C32:C33"/>
    <mergeCell ref="C35:C36"/>
    <mergeCell ref="C50:C51"/>
    <mergeCell ref="C53:C54"/>
    <mergeCell ref="C56:C57"/>
    <mergeCell ref="C59:C60"/>
    <mergeCell ref="C62:C63"/>
  </mergeCells>
  <conditionalFormatting sqref="E291:AI293">
    <cfRule type="cellIs" dxfId="161" priority="2" operator="equal">
      <formula>0</formula>
    </cfRule>
  </conditionalFormatting>
  <conditionalFormatting sqref="E180:AI182">
    <cfRule type="cellIs" dxfId="160" priority="3" operator="equal">
      <formula>0</formula>
    </cfRule>
  </conditionalFormatting>
  <conditionalFormatting sqref="E143:AI145">
    <cfRule type="cellIs" dxfId="159" priority="4" operator="equal">
      <formula>0</formula>
    </cfRule>
  </conditionalFormatting>
  <conditionalFormatting sqref="E106:AI108">
    <cfRule type="cellIs" dxfId="158" priority="5" operator="equal">
      <formula>0</formula>
    </cfRule>
  </conditionalFormatting>
  <conditionalFormatting sqref="E73:AI77">
    <cfRule type="cellIs" dxfId="157" priority="6" operator="equal">
      <formula>0</formula>
    </cfRule>
  </conditionalFormatting>
  <conditionalFormatting sqref="V575:X576">
    <cfRule type="cellIs" dxfId="156" priority="7" operator="equal">
      <formula>0</formula>
    </cfRule>
  </conditionalFormatting>
  <conditionalFormatting sqref="E322:AI326">
    <cfRule type="cellIs" dxfId="155" priority="8" operator="equal">
      <formula>0</formula>
    </cfRule>
  </conditionalFormatting>
  <conditionalFormatting sqref="E364:AI367">
    <cfRule type="cellIs" dxfId="154" priority="9" operator="equal">
      <formula>0</formula>
    </cfRule>
  </conditionalFormatting>
  <conditionalFormatting sqref="E486:AI492">
    <cfRule type="cellIs" dxfId="153" priority="10" operator="equal">
      <formula>0</formula>
    </cfRule>
  </conditionalFormatting>
  <conditionalFormatting sqref="E438:AI443">
    <cfRule type="cellIs" dxfId="152" priority="11" operator="equal">
      <formula>0</formula>
    </cfRule>
  </conditionalFormatting>
  <conditionalFormatting sqref="E396:AI400">
    <cfRule type="cellIs" dxfId="151" priority="12" operator="equal">
      <formula>0</formula>
    </cfRule>
  </conditionalFormatting>
  <conditionalFormatting sqref="E486:AI492">
    <cfRule type="cellIs" dxfId="150" priority="13" operator="notEqual">
      <formula>1</formula>
    </cfRule>
  </conditionalFormatting>
  <conditionalFormatting sqref="E73:AI77">
    <cfRule type="cellIs" dxfId="149" priority="14" operator="notEqual">
      <formula>1</formula>
    </cfRule>
  </conditionalFormatting>
  <conditionalFormatting sqref="E106:AI108">
    <cfRule type="cellIs" dxfId="148" priority="15" operator="notEqual">
      <formula>1</formula>
    </cfRule>
  </conditionalFormatting>
  <conditionalFormatting sqref="E143:AI145">
    <cfRule type="cellIs" dxfId="147" priority="16" operator="notEqual">
      <formula>1</formula>
    </cfRule>
  </conditionalFormatting>
  <conditionalFormatting sqref="E180:AI182">
    <cfRule type="cellIs" dxfId="146" priority="17" operator="notEqual">
      <formula>1</formula>
    </cfRule>
  </conditionalFormatting>
  <conditionalFormatting sqref="E204:AI207">
    <cfRule type="cellIs" dxfId="145" priority="18" operator="notEqual">
      <formula>1</formula>
    </cfRule>
  </conditionalFormatting>
  <conditionalFormatting sqref="E251:AI258">
    <cfRule type="cellIs" dxfId="144" priority="19" operator="notEqual">
      <formula>1</formula>
    </cfRule>
  </conditionalFormatting>
  <conditionalFormatting sqref="E291:AI293">
    <cfRule type="cellIs" dxfId="143" priority="20" operator="notEqual">
      <formula>1</formula>
    </cfRule>
  </conditionalFormatting>
  <conditionalFormatting sqref="E322:AI326">
    <cfRule type="cellIs" dxfId="142" priority="21" operator="notEqual">
      <formula>1</formula>
    </cfRule>
  </conditionalFormatting>
  <conditionalFormatting sqref="E364:AI367">
    <cfRule type="cellIs" dxfId="141" priority="22" operator="notEqual">
      <formula>1</formula>
    </cfRule>
  </conditionalFormatting>
  <conditionalFormatting sqref="E396:AI402">
    <cfRule type="cellIs" dxfId="140" priority="23" operator="notEqual">
      <formula>1</formula>
    </cfRule>
  </conditionalFormatting>
  <conditionalFormatting sqref="E438:AI443">
    <cfRule type="cellIs" dxfId="139" priority="24" operator="notEqual">
      <formula>1</formula>
    </cfRule>
  </conditionalFormatting>
  <conditionalFormatting sqref="E486:AI492">
    <cfRule type="cellIs" dxfId="138" priority="25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12" manualBreakCount="12">
    <brk id="45" max="16383" man="1"/>
    <brk id="112" max="16383" man="1"/>
    <brk id="185" max="16383" man="1"/>
    <brk id="248" max="16383" man="1"/>
    <brk id="262" max="16383" man="1"/>
    <brk id="332" max="16383" man="1"/>
    <brk id="406" max="16383" man="1"/>
    <brk id="448" max="16383" man="1"/>
    <brk id="497" max="16383" man="1"/>
    <brk id="583" max="16383" man="1"/>
    <brk id="595" max="16383" man="1"/>
    <brk id="649" max="16383" man="1"/>
  </rowBreaks>
  <colBreaks count="1" manualBreakCount="1">
    <brk id="37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topLeftCell="S22" zoomScale="75" zoomScaleNormal="75" workbookViewId="0">
      <selection activeCell="AF32" sqref="AF32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553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1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3" t="s">
        <v>186</v>
      </c>
      <c r="F4" s="26" t="s">
        <v>29</v>
      </c>
      <c r="G4" s="23" t="s">
        <v>62</v>
      </c>
      <c r="H4" s="23" t="s">
        <v>187</v>
      </c>
      <c r="I4" s="23" t="s">
        <v>188</v>
      </c>
      <c r="J4" s="23" t="s">
        <v>89</v>
      </c>
      <c r="K4" s="936" t="s">
        <v>4</v>
      </c>
      <c r="L4" s="23" t="s">
        <v>186</v>
      </c>
      <c r="M4" s="26" t="s">
        <v>29</v>
      </c>
      <c r="N4" s="23" t="s">
        <v>29</v>
      </c>
      <c r="O4" s="23" t="s">
        <v>187</v>
      </c>
      <c r="P4" s="23" t="s">
        <v>188</v>
      </c>
      <c r="Q4" s="23" t="s">
        <v>89</v>
      </c>
      <c r="R4" s="936" t="s">
        <v>4</v>
      </c>
      <c r="S4" s="23" t="s">
        <v>186</v>
      </c>
      <c r="T4" s="26" t="s">
        <v>29</v>
      </c>
      <c r="U4" s="23" t="s">
        <v>29</v>
      </c>
      <c r="V4" s="23" t="s">
        <v>187</v>
      </c>
      <c r="W4" s="23" t="s">
        <v>188</v>
      </c>
      <c r="X4" s="23" t="s">
        <v>89</v>
      </c>
      <c r="Y4" s="936" t="s">
        <v>4</v>
      </c>
      <c r="Z4" s="23" t="s">
        <v>186</v>
      </c>
      <c r="AA4" s="26" t="s">
        <v>29</v>
      </c>
      <c r="AB4" s="23" t="s">
        <v>29</v>
      </c>
      <c r="AC4" s="23" t="s">
        <v>187</v>
      </c>
      <c r="AD4" s="23" t="s">
        <v>188</v>
      </c>
      <c r="AE4" s="23" t="s">
        <v>89</v>
      </c>
      <c r="AF4" s="936" t="s">
        <v>4</v>
      </c>
      <c r="AG4" s="23" t="s">
        <v>186</v>
      </c>
      <c r="AH4" s="26" t="s">
        <v>29</v>
      </c>
      <c r="AI4" s="23" t="s">
        <v>29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31"/>
      <c r="F5" s="31"/>
      <c r="G5" s="31"/>
      <c r="H5" s="31"/>
      <c r="I5" s="31"/>
      <c r="J5" s="31"/>
      <c r="K5" s="970"/>
      <c r="L5" s="31"/>
      <c r="M5" s="31"/>
      <c r="N5" s="31"/>
      <c r="O5" s="31"/>
      <c r="P5" s="31"/>
      <c r="Q5" s="31"/>
      <c r="R5" s="970"/>
      <c r="S5" s="31"/>
      <c r="T5" s="31"/>
      <c r="U5" s="31"/>
      <c r="V5" s="31"/>
      <c r="W5" s="31"/>
      <c r="X5" s="31"/>
      <c r="Y5" s="970"/>
      <c r="Z5" s="31"/>
      <c r="AA5" s="31"/>
      <c r="AB5" s="31"/>
      <c r="AC5" s="31"/>
      <c r="AD5" s="31"/>
      <c r="AE5" s="31"/>
      <c r="AF5" s="970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36"/>
      <c r="F6" s="36"/>
      <c r="G6" s="36"/>
      <c r="H6" s="36"/>
      <c r="I6" s="36"/>
      <c r="J6" s="36"/>
      <c r="K6" s="972"/>
      <c r="L6" s="36"/>
      <c r="M6" s="36"/>
      <c r="N6" s="36"/>
      <c r="O6" s="36"/>
      <c r="P6" s="36"/>
      <c r="Q6" s="36"/>
      <c r="R6" s="972"/>
      <c r="S6" s="36"/>
      <c r="T6" s="36"/>
      <c r="U6" s="36"/>
      <c r="V6" s="36"/>
      <c r="W6" s="36"/>
      <c r="X6" s="36"/>
      <c r="Y6" s="972"/>
      <c r="Z6" s="36"/>
      <c r="AA6" s="36"/>
      <c r="AB6" s="36"/>
      <c r="AC6" s="36"/>
      <c r="AD6" s="36"/>
      <c r="AE6" s="36"/>
      <c r="AF6" s="972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43"/>
      <c r="F7" s="43"/>
      <c r="G7" s="43"/>
      <c r="H7" s="43"/>
      <c r="I7" s="43"/>
      <c r="J7" s="44"/>
      <c r="K7" s="1610"/>
      <c r="L7" s="43"/>
      <c r="M7" s="43"/>
      <c r="N7" s="43"/>
      <c r="O7" s="43"/>
      <c r="P7" s="43"/>
      <c r="Q7" s="44"/>
      <c r="R7" s="981"/>
      <c r="S7" s="44"/>
      <c r="T7" s="43"/>
      <c r="U7" s="43"/>
      <c r="V7" s="43"/>
      <c r="W7" s="43"/>
      <c r="X7" s="44"/>
      <c r="Y7" s="981"/>
      <c r="Z7" s="44"/>
      <c r="AA7" s="43"/>
      <c r="AB7" s="43"/>
      <c r="AC7" s="43"/>
      <c r="AD7" s="43"/>
      <c r="AE7" s="43"/>
      <c r="AF7" s="1610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31"/>
      <c r="F8" s="31"/>
      <c r="G8" s="31"/>
      <c r="H8" s="31"/>
      <c r="I8" s="31"/>
      <c r="J8" s="47"/>
      <c r="K8" s="970"/>
      <c r="L8" s="31"/>
      <c r="M8" s="31"/>
      <c r="N8" s="31"/>
      <c r="O8" s="31"/>
      <c r="P8" s="31"/>
      <c r="Q8" s="47"/>
      <c r="R8" s="941"/>
      <c r="S8" s="47"/>
      <c r="T8" s="31"/>
      <c r="U8" s="31"/>
      <c r="V8" s="31"/>
      <c r="W8" s="31"/>
      <c r="X8" s="47"/>
      <c r="Y8" s="941"/>
      <c r="Z8" s="47"/>
      <c r="AA8" s="31"/>
      <c r="AB8" s="31"/>
      <c r="AC8" s="31"/>
      <c r="AD8" s="31"/>
      <c r="AE8" s="31"/>
      <c r="AF8" s="970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36"/>
      <c r="F9" s="36"/>
      <c r="G9" s="36"/>
      <c r="H9" s="36"/>
      <c r="I9" s="36"/>
      <c r="J9" s="36"/>
      <c r="K9" s="972"/>
      <c r="L9" s="36"/>
      <c r="M9" s="36"/>
      <c r="N9" s="36"/>
      <c r="O9" s="36"/>
      <c r="P9" s="36"/>
      <c r="Q9" s="36"/>
      <c r="R9" s="972"/>
      <c r="S9" s="36"/>
      <c r="T9" s="36"/>
      <c r="U9" s="36"/>
      <c r="V9" s="36"/>
      <c r="W9" s="36"/>
      <c r="X9" s="36"/>
      <c r="Y9" s="972"/>
      <c r="Z9" s="36"/>
      <c r="AA9" s="36"/>
      <c r="AB9" s="36"/>
      <c r="AC9" s="36"/>
      <c r="AD9" s="36"/>
      <c r="AE9" s="36"/>
      <c r="AF9" s="972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43"/>
      <c r="F10" s="43"/>
      <c r="G10" s="43"/>
      <c r="H10" s="43"/>
      <c r="I10" s="43"/>
      <c r="J10" s="44"/>
      <c r="K10" s="1610"/>
      <c r="L10" s="43"/>
      <c r="M10" s="43"/>
      <c r="N10" s="43"/>
      <c r="O10" s="43"/>
      <c r="P10" s="43"/>
      <c r="Q10" s="44"/>
      <c r="R10" s="981"/>
      <c r="S10" s="44"/>
      <c r="T10" s="43"/>
      <c r="U10" s="43"/>
      <c r="V10" s="43"/>
      <c r="W10" s="43"/>
      <c r="X10" s="44"/>
      <c r="Y10" s="981"/>
      <c r="Z10" s="44"/>
      <c r="AA10" s="43"/>
      <c r="AB10" s="43"/>
      <c r="AC10" s="43"/>
      <c r="AD10" s="43"/>
      <c r="AE10" s="43"/>
      <c r="AF10" s="1610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970"/>
      <c r="L11" s="31"/>
      <c r="M11" s="31"/>
      <c r="N11" s="31"/>
      <c r="O11" s="31"/>
      <c r="P11" s="31"/>
      <c r="Q11" s="31"/>
      <c r="R11" s="970"/>
      <c r="S11" s="31"/>
      <c r="T11" s="31"/>
      <c r="U11" s="31"/>
      <c r="V11" s="31"/>
      <c r="W11" s="31"/>
      <c r="X11" s="31"/>
      <c r="Y11" s="970"/>
      <c r="Z11" s="31"/>
      <c r="AA11" s="31"/>
      <c r="AB11" s="31"/>
      <c r="AC11" s="31"/>
      <c r="AD11" s="31"/>
      <c r="AE11" s="31"/>
      <c r="AF11" s="970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941"/>
      <c r="L12" s="47"/>
      <c r="M12" s="47"/>
      <c r="N12" s="47"/>
      <c r="O12" s="47"/>
      <c r="P12" s="47"/>
      <c r="Q12" s="36"/>
      <c r="R12" s="972"/>
      <c r="S12" s="36"/>
      <c r="T12" s="47"/>
      <c r="U12" s="47"/>
      <c r="V12" s="47"/>
      <c r="W12" s="47"/>
      <c r="X12" s="36"/>
      <c r="Y12" s="972"/>
      <c r="Z12" s="36"/>
      <c r="AA12" s="47"/>
      <c r="AB12" s="47"/>
      <c r="AC12" s="47"/>
      <c r="AD12" s="47"/>
      <c r="AE12" s="47"/>
      <c r="AF12" s="941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946"/>
      <c r="L13" s="53"/>
      <c r="M13" s="52"/>
      <c r="N13" s="52"/>
      <c r="O13" s="53"/>
      <c r="P13" s="53"/>
      <c r="Q13" s="43"/>
      <c r="R13" s="1610"/>
      <c r="S13" s="43"/>
      <c r="T13" s="52"/>
      <c r="U13" s="52"/>
      <c r="V13" s="53"/>
      <c r="W13" s="53"/>
      <c r="X13" s="43"/>
      <c r="Y13" s="1610"/>
      <c r="Z13" s="43"/>
      <c r="AA13" s="52"/>
      <c r="AB13" s="52"/>
      <c r="AC13" s="52"/>
      <c r="AD13" s="52"/>
      <c r="AE13" s="52"/>
      <c r="AF13" s="948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938"/>
      <c r="L14" s="55"/>
      <c r="M14" s="55"/>
      <c r="N14" s="55"/>
      <c r="O14" s="55"/>
      <c r="P14" s="55"/>
      <c r="Q14" s="47"/>
      <c r="R14" s="941"/>
      <c r="S14" s="47"/>
      <c r="T14" s="55"/>
      <c r="U14" s="55"/>
      <c r="V14" s="55"/>
      <c r="W14" s="55"/>
      <c r="X14" s="47"/>
      <c r="Y14" s="941"/>
      <c r="Z14" s="47"/>
      <c r="AA14" s="55"/>
      <c r="AB14" s="55"/>
      <c r="AC14" s="55"/>
      <c r="AD14" s="55"/>
      <c r="AE14" s="55"/>
      <c r="AF14" s="938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941"/>
      <c r="L15" s="47"/>
      <c r="M15" s="47"/>
      <c r="N15" s="47"/>
      <c r="O15" s="47"/>
      <c r="P15" s="47"/>
      <c r="Q15" s="57"/>
      <c r="R15" s="1613"/>
      <c r="S15" s="57"/>
      <c r="T15" s="47"/>
      <c r="U15" s="47"/>
      <c r="V15" s="47"/>
      <c r="W15" s="47"/>
      <c r="X15" s="47"/>
      <c r="Y15" s="941"/>
      <c r="Z15" s="47"/>
      <c r="AA15" s="47"/>
      <c r="AB15" s="47"/>
      <c r="AD15" s="47"/>
      <c r="AE15" s="47"/>
      <c r="AF15" s="941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946"/>
      <c r="L16" s="53"/>
      <c r="M16" s="52"/>
      <c r="N16" s="52"/>
      <c r="O16" s="53"/>
      <c r="P16" s="53"/>
      <c r="Q16" s="52"/>
      <c r="R16" s="948"/>
      <c r="S16" s="52"/>
      <c r="T16" s="52"/>
      <c r="U16" s="52"/>
      <c r="V16" s="53"/>
      <c r="W16" s="53"/>
      <c r="X16" s="52"/>
      <c r="Y16" s="948"/>
      <c r="Z16" s="52"/>
      <c r="AA16" s="52"/>
      <c r="AB16" s="52"/>
      <c r="AC16" s="52"/>
      <c r="AD16" s="52"/>
      <c r="AE16" s="52"/>
      <c r="AF16" s="948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938"/>
      <c r="L17" s="55"/>
      <c r="M17" s="55"/>
      <c r="N17" s="55"/>
      <c r="O17" s="55"/>
      <c r="P17" s="55"/>
      <c r="Q17" s="55"/>
      <c r="R17" s="938"/>
      <c r="S17" s="55"/>
      <c r="T17" s="55"/>
      <c r="U17" s="55"/>
      <c r="V17" s="55"/>
      <c r="W17" s="55"/>
      <c r="X17" s="55"/>
      <c r="Y17" s="938"/>
      <c r="Z17" s="55"/>
      <c r="AA17" s="55"/>
      <c r="AB17" s="55"/>
      <c r="AC17" s="55"/>
      <c r="AD17" s="55"/>
      <c r="AE17" s="55"/>
      <c r="AF17" s="938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941"/>
      <c r="L18" s="47"/>
      <c r="M18" s="47"/>
      <c r="N18" s="47"/>
      <c r="O18" s="47"/>
      <c r="P18" s="47"/>
      <c r="Q18" s="47"/>
      <c r="R18" s="941"/>
      <c r="S18" s="47"/>
      <c r="T18" s="47"/>
      <c r="U18" s="47"/>
      <c r="V18" s="47"/>
      <c r="W18" s="47"/>
      <c r="X18" s="47"/>
      <c r="Y18" s="941"/>
      <c r="Z18" s="47"/>
      <c r="AA18" s="47"/>
      <c r="AB18" s="47"/>
      <c r="AC18" s="47"/>
      <c r="AD18" s="47"/>
      <c r="AE18" s="47"/>
      <c r="AF18" s="941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946"/>
      <c r="L19" s="53"/>
      <c r="M19" s="52"/>
      <c r="N19" s="52"/>
      <c r="O19" s="53"/>
      <c r="P19" s="53"/>
      <c r="Q19" s="52"/>
      <c r="R19" s="948"/>
      <c r="S19" s="52"/>
      <c r="T19" s="52"/>
      <c r="U19" s="52"/>
      <c r="V19" s="53"/>
      <c r="W19" s="53"/>
      <c r="X19" s="52"/>
      <c r="Y19" s="948"/>
      <c r="Z19" s="52"/>
      <c r="AA19" s="52"/>
      <c r="AB19" s="52"/>
      <c r="AC19" s="52"/>
      <c r="AD19" s="52"/>
      <c r="AE19" s="52"/>
      <c r="AF19" s="948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938"/>
      <c r="L20" s="55"/>
      <c r="M20" s="55"/>
      <c r="N20" s="55"/>
      <c r="O20" s="55"/>
      <c r="P20" s="55"/>
      <c r="Q20" s="55"/>
      <c r="R20" s="938"/>
      <c r="S20" s="55"/>
      <c r="T20" s="55"/>
      <c r="U20" s="55"/>
      <c r="V20" s="55"/>
      <c r="W20" s="55"/>
      <c r="X20" s="55"/>
      <c r="Y20" s="938"/>
      <c r="Z20" s="55"/>
      <c r="AA20" s="55"/>
      <c r="AB20" s="55"/>
      <c r="AC20" s="55"/>
      <c r="AD20" s="55"/>
      <c r="AE20" s="55"/>
      <c r="AF20" s="938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941"/>
      <c r="L21" s="47"/>
      <c r="M21" s="47"/>
      <c r="N21" s="47"/>
      <c r="O21" s="47"/>
      <c r="P21" s="47"/>
      <c r="Q21" s="47"/>
      <c r="R21" s="941"/>
      <c r="S21" s="47"/>
      <c r="T21" s="47"/>
      <c r="U21" s="47"/>
      <c r="V21" s="47"/>
      <c r="W21" s="47"/>
      <c r="X21" s="47"/>
      <c r="Y21" s="941"/>
      <c r="Z21" s="47"/>
      <c r="AA21" s="47"/>
      <c r="AB21" s="47"/>
      <c r="AC21" s="47"/>
      <c r="AD21" s="47"/>
      <c r="AE21" s="47"/>
      <c r="AF21" s="941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946"/>
      <c r="L22" s="53"/>
      <c r="M22" s="52"/>
      <c r="N22" s="52"/>
      <c r="O22" s="53"/>
      <c r="P22" s="53"/>
      <c r="Q22" s="52"/>
      <c r="R22" s="948"/>
      <c r="S22" s="52"/>
      <c r="T22" s="52"/>
      <c r="U22" s="52"/>
      <c r="V22" s="53"/>
      <c r="W22" s="53"/>
      <c r="X22" s="52"/>
      <c r="Y22" s="948"/>
      <c r="Z22" s="52"/>
      <c r="AA22" s="52"/>
      <c r="AB22" s="52"/>
      <c r="AC22" s="52"/>
      <c r="AD22" s="52"/>
      <c r="AE22" s="52"/>
      <c r="AF22" s="948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938"/>
      <c r="L23" s="55"/>
      <c r="M23" s="55"/>
      <c r="N23" s="55"/>
      <c r="O23" s="55"/>
      <c r="P23" s="55"/>
      <c r="Q23" s="55"/>
      <c r="R23" s="938"/>
      <c r="S23" s="55"/>
      <c r="T23" s="55"/>
      <c r="U23" s="55"/>
      <c r="V23" s="55"/>
      <c r="W23" s="55"/>
      <c r="X23" s="55"/>
      <c r="Y23" s="938"/>
      <c r="Z23" s="55"/>
      <c r="AA23" s="55"/>
      <c r="AB23" s="55"/>
      <c r="AC23" s="55"/>
      <c r="AD23" s="55"/>
      <c r="AE23" s="55"/>
      <c r="AF23" s="938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941"/>
      <c r="L24" s="47"/>
      <c r="M24" s="47"/>
      <c r="N24" s="47"/>
      <c r="O24" s="47"/>
      <c r="P24" s="47"/>
      <c r="Q24" s="47"/>
      <c r="R24" s="941"/>
      <c r="S24" s="47"/>
      <c r="T24" s="47"/>
      <c r="U24" s="47"/>
      <c r="V24" s="47"/>
      <c r="W24" s="47"/>
      <c r="X24" s="47"/>
      <c r="Y24" s="941"/>
      <c r="Z24" s="47"/>
      <c r="AA24" s="47"/>
      <c r="AB24" s="47"/>
      <c r="AC24" s="47"/>
      <c r="AD24" s="47"/>
      <c r="AE24" s="47"/>
      <c r="AF24" s="941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946"/>
      <c r="L25" s="53"/>
      <c r="M25" s="52"/>
      <c r="N25" s="52"/>
      <c r="O25" s="53"/>
      <c r="P25" s="53"/>
      <c r="Q25" s="44"/>
      <c r="R25" s="981"/>
      <c r="S25" s="44"/>
      <c r="T25" s="52"/>
      <c r="U25" s="52"/>
      <c r="V25" s="53"/>
      <c r="W25" s="53"/>
      <c r="X25" s="44"/>
      <c r="Y25" s="981"/>
      <c r="Z25" s="44"/>
      <c r="AA25" s="52"/>
      <c r="AB25" s="52"/>
      <c r="AC25" s="52"/>
      <c r="AD25" s="52"/>
      <c r="AE25" s="52"/>
      <c r="AF25" s="948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938"/>
      <c r="L26" s="55"/>
      <c r="M26" s="69"/>
      <c r="N26" s="55"/>
      <c r="O26" s="55"/>
      <c r="P26" s="55"/>
      <c r="Q26" s="55"/>
      <c r="R26" s="938"/>
      <c r="S26" s="55"/>
      <c r="T26" s="69"/>
      <c r="U26" s="55"/>
      <c r="V26" s="55"/>
      <c r="W26" s="55"/>
      <c r="X26" s="55"/>
      <c r="Y26" s="938"/>
      <c r="Z26" s="55"/>
      <c r="AA26" s="69"/>
      <c r="AB26" s="69"/>
      <c r="AC26" s="55"/>
      <c r="AD26" s="55"/>
      <c r="AE26" s="55"/>
      <c r="AF26" s="938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1615"/>
      <c r="L27" s="72"/>
      <c r="M27" s="72"/>
      <c r="N27" s="72"/>
      <c r="O27" s="72"/>
      <c r="P27" s="72"/>
      <c r="Q27" s="72"/>
      <c r="R27" s="1615"/>
      <c r="S27" s="72"/>
      <c r="T27" s="72"/>
      <c r="U27" s="72"/>
      <c r="V27" s="72"/>
      <c r="W27" s="72"/>
      <c r="X27" s="72"/>
      <c r="Y27" s="1615"/>
      <c r="Z27" s="72"/>
      <c r="AA27" s="72"/>
      <c r="AB27" s="72"/>
      <c r="AC27" s="72"/>
      <c r="AD27" s="72"/>
      <c r="AE27" s="72"/>
      <c r="AF27" s="1615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>
        <v>31</v>
      </c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" t="s">
        <v>186</v>
      </c>
      <c r="F31" s="26" t="s">
        <v>29</v>
      </c>
      <c r="G31" s="23" t="s">
        <v>62</v>
      </c>
      <c r="H31" s="23" t="s">
        <v>187</v>
      </c>
      <c r="I31" s="23" t="s">
        <v>188</v>
      </c>
      <c r="J31" s="23" t="s">
        <v>89</v>
      </c>
      <c r="K31" s="936" t="s">
        <v>4</v>
      </c>
      <c r="L31" s="23" t="s">
        <v>186</v>
      </c>
      <c r="M31" s="26" t="s">
        <v>29</v>
      </c>
      <c r="N31" s="23" t="s">
        <v>29</v>
      </c>
      <c r="O31" s="23" t="s">
        <v>187</v>
      </c>
      <c r="P31" s="23" t="s">
        <v>188</v>
      </c>
      <c r="Q31" s="23" t="s">
        <v>89</v>
      </c>
      <c r="R31" s="936" t="s">
        <v>4</v>
      </c>
      <c r="S31" s="23" t="s">
        <v>186</v>
      </c>
      <c r="T31" s="26" t="s">
        <v>29</v>
      </c>
      <c r="U31" s="23" t="s">
        <v>29</v>
      </c>
      <c r="V31" s="23" t="s">
        <v>187</v>
      </c>
      <c r="W31" s="23" t="s">
        <v>188</v>
      </c>
      <c r="X31" s="23" t="s">
        <v>89</v>
      </c>
      <c r="Y31" s="936" t="s">
        <v>4</v>
      </c>
      <c r="Z31" s="23" t="s">
        <v>186</v>
      </c>
      <c r="AA31" s="26" t="s">
        <v>29</v>
      </c>
      <c r="AB31" s="23" t="s">
        <v>29</v>
      </c>
      <c r="AC31" s="23" t="s">
        <v>187</v>
      </c>
      <c r="AD31" s="23" t="s">
        <v>188</v>
      </c>
      <c r="AE31" s="23" t="s">
        <v>89</v>
      </c>
      <c r="AF31" s="936" t="s">
        <v>4</v>
      </c>
      <c r="AG31" s="23" t="s">
        <v>186</v>
      </c>
      <c r="AH31" s="26" t="s">
        <v>29</v>
      </c>
      <c r="AI31" s="23" t="s">
        <v>29</v>
      </c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2200"/>
      <c r="F32" s="2200"/>
      <c r="G32" s="2200"/>
      <c r="H32" s="2297" t="s">
        <v>554</v>
      </c>
      <c r="I32" s="2200"/>
      <c r="J32" s="31"/>
      <c r="K32" s="970"/>
      <c r="L32" s="31"/>
      <c r="M32" s="2298"/>
      <c r="N32" s="2299" t="s">
        <v>555</v>
      </c>
      <c r="O32" s="2299" t="s">
        <v>555</v>
      </c>
      <c r="P32" s="31"/>
      <c r="Q32" s="31"/>
      <c r="R32" s="970"/>
      <c r="S32" s="2200"/>
      <c r="T32" s="2200"/>
      <c r="U32" s="2200"/>
      <c r="V32" s="2299" t="s">
        <v>556</v>
      </c>
      <c r="W32" s="2200"/>
      <c r="X32" s="31"/>
      <c r="Y32" s="970"/>
      <c r="Z32" s="31"/>
      <c r="AA32" s="31"/>
      <c r="AB32" s="31"/>
      <c r="AC32" s="2299" t="s">
        <v>556</v>
      </c>
      <c r="AD32" s="31"/>
      <c r="AE32" s="2300" t="s">
        <v>557</v>
      </c>
      <c r="AF32" s="970"/>
      <c r="AG32" s="2200"/>
      <c r="AH32" s="2299" t="s">
        <v>556</v>
      </c>
      <c r="AI32" s="2301" t="s">
        <v>558</v>
      </c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36"/>
      <c r="F33" s="36"/>
      <c r="G33" s="36"/>
      <c r="H33" s="2302"/>
      <c r="I33" s="36"/>
      <c r="J33" s="2303" t="s">
        <v>513</v>
      </c>
      <c r="K33" s="2304" t="s">
        <v>513</v>
      </c>
      <c r="L33" s="1922"/>
      <c r="M33" s="1922"/>
      <c r="N33" s="1922"/>
      <c r="O33" s="2302"/>
      <c r="P33" s="36"/>
      <c r="Q33" s="2303" t="s">
        <v>452</v>
      </c>
      <c r="R33" s="2304" t="s">
        <v>452</v>
      </c>
      <c r="S33" s="36"/>
      <c r="T33" s="36"/>
      <c r="U33" s="36"/>
      <c r="V33" s="2305" t="s">
        <v>554</v>
      </c>
      <c r="W33" s="36"/>
      <c r="X33" s="2303" t="s">
        <v>513</v>
      </c>
      <c r="Y33" s="2304" t="s">
        <v>513</v>
      </c>
      <c r="Z33" s="1922"/>
      <c r="AA33" s="1922"/>
      <c r="AB33" s="1922"/>
      <c r="AC33" s="2299" t="s">
        <v>555</v>
      </c>
      <c r="AD33" s="36"/>
      <c r="AE33" s="95" t="s">
        <v>559</v>
      </c>
      <c r="AF33" s="972"/>
      <c r="AG33" s="2306" t="s">
        <v>560</v>
      </c>
      <c r="AH33" s="2301" t="s">
        <v>561</v>
      </c>
      <c r="AI33" s="2307" t="s">
        <v>562</v>
      </c>
      <c r="AJ33" s="37">
        <f>SUM(E33:Q33)</f>
        <v>0</v>
      </c>
      <c r="AK33" s="38">
        <f>SUM(E34:Q34)</f>
        <v>0</v>
      </c>
    </row>
    <row r="34" spans="1:39" ht="24" customHeight="1">
      <c r="A34" s="39"/>
      <c r="B34" s="97"/>
      <c r="C34" s="98">
        <f>SUM(AJ32:AK34)</f>
        <v>0</v>
      </c>
      <c r="D34" s="42" t="s">
        <v>9</v>
      </c>
      <c r="E34" s="43"/>
      <c r="F34" s="43"/>
      <c r="G34" s="43"/>
      <c r="H34" s="2308"/>
      <c r="I34" s="43"/>
      <c r="J34" s="44"/>
      <c r="K34" s="1610"/>
      <c r="L34" s="43"/>
      <c r="M34" s="43"/>
      <c r="N34" s="43"/>
      <c r="O34" s="2308"/>
      <c r="P34" s="2285"/>
      <c r="Q34" s="44"/>
      <c r="R34" s="981"/>
      <c r="S34" s="44"/>
      <c r="T34" s="43"/>
      <c r="U34" s="43"/>
      <c r="V34" s="2308"/>
      <c r="W34" s="43"/>
      <c r="X34" s="44"/>
      <c r="Y34" s="981"/>
      <c r="Z34" s="43"/>
      <c r="AA34" s="43"/>
      <c r="AB34" s="43"/>
      <c r="AC34" s="2308"/>
      <c r="AD34" s="2285"/>
      <c r="AE34" s="43"/>
      <c r="AF34" s="1610"/>
      <c r="AG34" s="44"/>
      <c r="AH34" s="43"/>
      <c r="AI34" s="43"/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E35" s="31"/>
      <c r="F35" s="31"/>
      <c r="G35" s="31"/>
      <c r="H35" s="31"/>
      <c r="I35" s="31"/>
      <c r="J35" s="47"/>
      <c r="K35" s="970"/>
      <c r="L35" s="31"/>
      <c r="M35" s="31"/>
      <c r="N35" s="31"/>
      <c r="O35" s="31"/>
      <c r="P35" s="31"/>
      <c r="Q35" s="47"/>
      <c r="R35" s="941"/>
      <c r="S35" s="47"/>
      <c r="T35" s="31"/>
      <c r="U35" s="31"/>
      <c r="V35" s="31"/>
      <c r="W35" s="31"/>
      <c r="X35" s="47"/>
      <c r="Y35" s="941"/>
      <c r="Z35" s="47"/>
      <c r="AA35" s="31"/>
      <c r="AB35" s="31"/>
      <c r="AC35" s="31"/>
      <c r="AD35" s="31"/>
      <c r="AE35" s="31"/>
      <c r="AF35" s="970"/>
      <c r="AG35" s="47"/>
      <c r="AH35" s="31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36"/>
      <c r="F36" s="36"/>
      <c r="G36" s="36"/>
      <c r="H36" s="36"/>
      <c r="I36" s="36"/>
      <c r="J36" s="36"/>
      <c r="K36" s="972"/>
      <c r="L36" s="36"/>
      <c r="M36" s="36"/>
      <c r="N36" s="36"/>
      <c r="O36" s="36"/>
      <c r="P36" s="36"/>
      <c r="Q36" s="36"/>
      <c r="R36" s="972"/>
      <c r="S36" s="36"/>
      <c r="T36" s="36"/>
      <c r="U36" s="36"/>
      <c r="V36" s="36"/>
      <c r="W36" s="36"/>
      <c r="X36" s="36"/>
      <c r="Y36" s="972"/>
      <c r="Z36" s="36"/>
      <c r="AA36" s="36"/>
      <c r="AB36" s="36"/>
      <c r="AC36" s="36"/>
      <c r="AD36" s="36"/>
      <c r="AE36" s="36"/>
      <c r="AF36" s="972"/>
      <c r="AG36" s="36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43"/>
      <c r="F37" s="43"/>
      <c r="G37" s="43"/>
      <c r="H37" s="43"/>
      <c r="I37" s="43"/>
      <c r="J37" s="44"/>
      <c r="K37" s="1610"/>
      <c r="L37" s="43"/>
      <c r="M37" s="43"/>
      <c r="N37" s="43"/>
      <c r="O37" s="43"/>
      <c r="P37" s="43"/>
      <c r="Q37" s="44"/>
      <c r="R37" s="981"/>
      <c r="S37" s="44"/>
      <c r="T37" s="43"/>
      <c r="U37" s="43"/>
      <c r="V37" s="43"/>
      <c r="W37" s="43"/>
      <c r="X37" s="44"/>
      <c r="Y37" s="981"/>
      <c r="Z37" s="44"/>
      <c r="AA37" s="43"/>
      <c r="AB37" s="43"/>
      <c r="AC37" s="43"/>
      <c r="AD37" s="43"/>
      <c r="AE37" s="43"/>
      <c r="AF37" s="1610"/>
      <c r="AG37" s="44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52" priority="2" operator="equal">
      <formula>0</formula>
    </cfRule>
  </conditionalFormatting>
  <conditionalFormatting sqref="E143:AI145">
    <cfRule type="cellIs" dxfId="51" priority="3" operator="equal">
      <formula>0</formula>
    </cfRule>
  </conditionalFormatting>
  <conditionalFormatting sqref="E106:AI108">
    <cfRule type="cellIs" dxfId="50" priority="4" operator="equal">
      <formula>0</formula>
    </cfRule>
  </conditionalFormatting>
  <conditionalFormatting sqref="E73:AI77">
    <cfRule type="cellIs" dxfId="49" priority="5" operator="equal">
      <formula>0</formula>
    </cfRule>
  </conditionalFormatting>
  <conditionalFormatting sqref="E73:AI77">
    <cfRule type="cellIs" dxfId="48" priority="6" operator="notEqual">
      <formula>1</formula>
    </cfRule>
  </conditionalFormatting>
  <conditionalFormatting sqref="E106:AI108">
    <cfRule type="cellIs" dxfId="47" priority="7" operator="notEqual">
      <formula>1</formula>
    </cfRule>
  </conditionalFormatting>
  <conditionalFormatting sqref="E143:AI145">
    <cfRule type="cellIs" dxfId="46" priority="8" operator="notEqual">
      <formula>1</formula>
    </cfRule>
  </conditionalFormatting>
  <conditionalFormatting sqref="E180:AI182">
    <cfRule type="cellIs" dxfId="45" priority="9" operator="notEqual">
      <formula>1</formula>
    </cfRule>
  </conditionalFormatting>
  <conditionalFormatting sqref="E204:AI207">
    <cfRule type="cellIs" dxfId="44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AK108"/>
  <sheetViews>
    <sheetView topLeftCell="R70" zoomScale="75" zoomScaleNormal="75" workbookViewId="0">
      <selection activeCell="X84" sqref="X84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13.42578125" customWidth="1"/>
    <col min="37" max="37" width="10.85546875" customWidth="1"/>
    <col min="38" max="38" width="5.85546875" customWidth="1"/>
    <col min="39" max="39" width="7" customWidth="1"/>
    <col min="40" max="40" width="6.42578125" customWidth="1"/>
    <col min="41" max="41" width="21.42578125" customWidth="1"/>
    <col min="42" max="42" width="6.140625" customWidth="1"/>
    <col min="43" max="1025" width="8.5703125" customWidth="1"/>
  </cols>
  <sheetData>
    <row r="1" spans="1:35">
      <c r="B1" s="14" t="s">
        <v>358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</row>
    <row r="3" spans="1:35">
      <c r="B3" s="15"/>
      <c r="C3" s="16" t="s">
        <v>359</v>
      </c>
      <c r="D3" s="17"/>
      <c r="E3" s="18">
        <v>19</v>
      </c>
      <c r="F3" s="18">
        <v>20</v>
      </c>
      <c r="G3" s="18">
        <v>21</v>
      </c>
      <c r="H3" s="18">
        <v>22</v>
      </c>
      <c r="I3" s="18">
        <v>23</v>
      </c>
      <c r="J3" s="18">
        <v>24</v>
      </c>
      <c r="K3" s="18">
        <v>25</v>
      </c>
      <c r="L3" s="18">
        <v>26</v>
      </c>
      <c r="M3" s="18">
        <v>27</v>
      </c>
      <c r="N3" s="18">
        <v>28</v>
      </c>
      <c r="O3" s="18">
        <v>29</v>
      </c>
      <c r="P3" s="18">
        <v>30</v>
      </c>
      <c r="Q3" s="18">
        <v>31</v>
      </c>
      <c r="R3" s="18">
        <v>1</v>
      </c>
      <c r="S3" s="18">
        <v>2</v>
      </c>
      <c r="T3" s="18">
        <v>3</v>
      </c>
      <c r="U3" s="18">
        <v>4</v>
      </c>
      <c r="V3" s="18">
        <v>5</v>
      </c>
      <c r="W3" s="18">
        <v>6</v>
      </c>
      <c r="X3" s="18">
        <v>7</v>
      </c>
      <c r="Y3" s="18">
        <v>8</v>
      </c>
      <c r="Z3" s="18">
        <v>9</v>
      </c>
      <c r="AA3" s="18">
        <v>10</v>
      </c>
      <c r="AB3" s="18">
        <v>11</v>
      </c>
      <c r="AC3" s="18">
        <v>12</v>
      </c>
      <c r="AD3" s="18">
        <v>13</v>
      </c>
      <c r="AE3" s="18"/>
      <c r="AF3" s="18"/>
      <c r="AG3" s="19"/>
      <c r="AH3" s="19"/>
      <c r="AI3" s="20"/>
    </row>
    <row r="4" spans="1:35">
      <c r="B4" s="15" t="s">
        <v>2</v>
      </c>
      <c r="C4" s="21"/>
      <c r="D4" s="22"/>
      <c r="E4" s="23" t="s">
        <v>29</v>
      </c>
      <c r="F4" s="26" t="s">
        <v>187</v>
      </c>
      <c r="G4" s="23" t="s">
        <v>188</v>
      </c>
      <c r="H4" s="23" t="s">
        <v>89</v>
      </c>
      <c r="I4" s="936" t="s">
        <v>4</v>
      </c>
      <c r="J4" s="23" t="s">
        <v>186</v>
      </c>
      <c r="K4" s="1514" t="s">
        <v>29</v>
      </c>
      <c r="L4" s="1514" t="s">
        <v>29</v>
      </c>
      <c r="M4" s="26" t="s">
        <v>187</v>
      </c>
      <c r="N4" s="23" t="s">
        <v>188</v>
      </c>
      <c r="O4" s="23" t="s">
        <v>89</v>
      </c>
      <c r="P4" s="936" t="s">
        <v>4</v>
      </c>
      <c r="Q4" s="23" t="s">
        <v>186</v>
      </c>
      <c r="R4" s="1514" t="s">
        <v>29</v>
      </c>
      <c r="S4" s="26" t="s">
        <v>29</v>
      </c>
      <c r="T4" s="26" t="s">
        <v>187</v>
      </c>
      <c r="U4" s="23" t="s">
        <v>188</v>
      </c>
      <c r="V4" s="23" t="s">
        <v>89</v>
      </c>
      <c r="W4" s="1514" t="s">
        <v>4</v>
      </c>
      <c r="X4" s="23" t="s">
        <v>186</v>
      </c>
      <c r="Y4" s="23" t="s">
        <v>29</v>
      </c>
      <c r="Z4" s="23" t="s">
        <v>29</v>
      </c>
      <c r="AA4" s="26" t="s">
        <v>187</v>
      </c>
      <c r="AB4" s="23" t="s">
        <v>188</v>
      </c>
      <c r="AC4" s="23" t="s">
        <v>89</v>
      </c>
      <c r="AD4" s="936" t="s">
        <v>4</v>
      </c>
      <c r="AE4" s="23"/>
      <c r="AF4" s="23"/>
      <c r="AG4" s="23"/>
      <c r="AH4" s="26"/>
      <c r="AI4" s="23"/>
    </row>
    <row r="5" spans="1:35">
      <c r="B5" s="29"/>
      <c r="C5" s="1546"/>
      <c r="D5" s="30" t="s">
        <v>7</v>
      </c>
      <c r="E5" s="1547"/>
      <c r="F5" s="1547"/>
      <c r="G5" s="1547"/>
      <c r="H5" s="1547"/>
      <c r="I5" s="1548"/>
      <c r="J5" s="1547"/>
      <c r="K5" s="1549"/>
      <c r="L5" s="1549"/>
      <c r="M5" s="1547"/>
      <c r="N5" s="1547"/>
      <c r="O5" s="1547"/>
      <c r="P5" s="1548"/>
      <c r="Q5" s="1547"/>
      <c r="R5" s="1549"/>
      <c r="S5" s="1547"/>
      <c r="T5" s="1547"/>
      <c r="U5" s="1547"/>
      <c r="V5" s="1547"/>
      <c r="W5" s="1549"/>
      <c r="X5" s="1547"/>
      <c r="Y5" s="1547"/>
      <c r="Z5" s="1547"/>
      <c r="AA5" s="1547"/>
      <c r="AB5" s="1547"/>
      <c r="AC5" s="1547"/>
      <c r="AD5" s="1548"/>
      <c r="AE5" s="1547"/>
      <c r="AF5" s="1547"/>
      <c r="AG5" s="1547"/>
      <c r="AH5" s="1547"/>
      <c r="AI5" s="1547"/>
    </row>
    <row r="6" spans="1:35">
      <c r="B6" s="34"/>
      <c r="C6" s="1550"/>
      <c r="D6" s="35" t="s">
        <v>8</v>
      </c>
      <c r="E6" s="1551"/>
      <c r="F6" s="1551"/>
      <c r="G6" s="1551"/>
      <c r="H6" s="1551"/>
      <c r="I6" s="1552"/>
      <c r="J6" s="1551"/>
      <c r="K6" s="1553"/>
      <c r="L6" s="1553"/>
      <c r="M6" s="1551"/>
      <c r="N6" s="1551"/>
      <c r="O6" s="1551"/>
      <c r="P6" s="1552"/>
      <c r="Q6" s="1551"/>
      <c r="R6" s="1553"/>
      <c r="S6" s="1551"/>
      <c r="T6" s="1551"/>
      <c r="U6" s="1551"/>
      <c r="V6" s="1551"/>
      <c r="W6" s="1553"/>
      <c r="X6" s="1551"/>
      <c r="Y6" s="1551"/>
      <c r="Z6" s="1551"/>
      <c r="AA6" s="1551"/>
      <c r="AB6" s="1551"/>
      <c r="AC6" s="1551"/>
      <c r="AD6" s="1552"/>
      <c r="AE6" s="1551"/>
      <c r="AF6" s="1551"/>
      <c r="AG6" s="1551"/>
      <c r="AH6" s="1551"/>
      <c r="AI6" s="1551"/>
    </row>
    <row r="7" spans="1:35">
      <c r="A7" s="39"/>
      <c r="B7" s="40"/>
      <c r="C7" s="1554"/>
      <c r="D7" s="42" t="s">
        <v>9</v>
      </c>
      <c r="E7" s="1555"/>
      <c r="F7" s="1555"/>
      <c r="G7" s="1555"/>
      <c r="H7" s="1555"/>
      <c r="I7" s="1556"/>
      <c r="J7" s="1555"/>
      <c r="K7" s="1557"/>
      <c r="L7" s="1557"/>
      <c r="M7" s="1555"/>
      <c r="N7" s="1555"/>
      <c r="O7" s="1555"/>
      <c r="P7" s="1556"/>
      <c r="Q7" s="1555"/>
      <c r="R7" s="1557"/>
      <c r="S7" s="1555"/>
      <c r="T7" s="1555"/>
      <c r="U7" s="1555"/>
      <c r="V7" s="1555"/>
      <c r="W7" s="1557"/>
      <c r="X7" s="1555"/>
      <c r="Y7" s="1555"/>
      <c r="Z7" s="1555"/>
      <c r="AA7" s="1555"/>
      <c r="AB7" s="1555"/>
      <c r="AC7" s="1555"/>
      <c r="AD7" s="1556"/>
      <c r="AE7" s="1555"/>
      <c r="AF7" s="1555"/>
      <c r="AG7" s="1555"/>
      <c r="AH7" s="1555"/>
      <c r="AI7" s="1555"/>
    </row>
    <row r="8" spans="1:35">
      <c r="B8" s="29"/>
      <c r="C8" s="243"/>
      <c r="D8" s="30" t="s">
        <v>7</v>
      </c>
      <c r="E8" s="1547"/>
      <c r="F8" s="1547"/>
      <c r="G8" s="1547"/>
      <c r="H8" s="1547"/>
      <c r="I8" s="1548"/>
      <c r="J8" s="1547"/>
      <c r="K8" s="1549"/>
      <c r="L8" s="1549"/>
      <c r="M8" s="1547"/>
      <c r="N8" s="1547"/>
      <c r="O8" s="1547"/>
      <c r="P8" s="1548"/>
      <c r="Q8" s="1547"/>
      <c r="R8" s="1549"/>
      <c r="S8" s="1547"/>
      <c r="T8" s="1547"/>
      <c r="U8" s="1547"/>
      <c r="V8" s="1547"/>
      <c r="W8" s="1549"/>
      <c r="X8" s="1547"/>
      <c r="Y8" s="1547"/>
      <c r="Z8" s="1547"/>
      <c r="AA8" s="1547"/>
      <c r="AB8" s="1547"/>
      <c r="AC8" s="1547"/>
      <c r="AD8" s="1548"/>
      <c r="AE8" s="1547"/>
      <c r="AF8" s="1547"/>
      <c r="AG8" s="1547"/>
      <c r="AH8" s="1547"/>
      <c r="AI8" s="1547"/>
    </row>
    <row r="9" spans="1:35">
      <c r="B9" s="34"/>
      <c r="C9" s="243"/>
      <c r="D9" s="35" t="s">
        <v>8</v>
      </c>
      <c r="E9" s="1547"/>
      <c r="F9" s="1547"/>
      <c r="G9" s="1547"/>
      <c r="H9" s="1547"/>
      <c r="I9" s="1548"/>
      <c r="J9" s="1551"/>
      <c r="K9" s="1549"/>
      <c r="L9" s="1549"/>
      <c r="M9" s="1547"/>
      <c r="N9" s="1547"/>
      <c r="O9" s="1547"/>
      <c r="P9" s="1548"/>
      <c r="Q9" s="1551"/>
      <c r="R9" s="1553"/>
      <c r="S9" s="1551"/>
      <c r="T9" s="1547"/>
      <c r="U9" s="1547"/>
      <c r="V9" s="1547"/>
      <c r="W9" s="1549"/>
      <c r="X9" s="1551"/>
      <c r="Y9" s="1551"/>
      <c r="Z9" s="1551"/>
      <c r="AA9" s="1547"/>
      <c r="AB9" s="1547"/>
      <c r="AC9" s="1547"/>
      <c r="AD9" s="1548"/>
      <c r="AE9" s="1547"/>
      <c r="AF9" s="1547"/>
      <c r="AG9" s="1551"/>
      <c r="AH9" s="1547"/>
      <c r="AI9" s="1547"/>
    </row>
    <row r="10" spans="1:35">
      <c r="A10" s="39"/>
      <c r="B10" s="40"/>
      <c r="C10" s="1554"/>
      <c r="D10" s="1558" t="s">
        <v>9</v>
      </c>
      <c r="E10" s="1559"/>
      <c r="F10" s="1559"/>
      <c r="G10" s="1559"/>
      <c r="H10" s="1560"/>
      <c r="I10" s="1561"/>
      <c r="J10" s="1555"/>
      <c r="K10" s="1562"/>
      <c r="L10" s="1562"/>
      <c r="M10" s="1559"/>
      <c r="N10" s="1559"/>
      <c r="O10" s="1560"/>
      <c r="P10" s="1561"/>
      <c r="Q10" s="1555"/>
      <c r="R10" s="1557"/>
      <c r="S10" s="1555"/>
      <c r="T10" s="1559"/>
      <c r="U10" s="1559"/>
      <c r="V10" s="1560"/>
      <c r="W10" s="1562"/>
      <c r="X10" s="1555"/>
      <c r="Y10" s="1555"/>
      <c r="Z10" s="1555"/>
      <c r="AA10" s="1559"/>
      <c r="AB10" s="1559"/>
      <c r="AC10" s="1559"/>
      <c r="AD10" s="1563"/>
      <c r="AE10" s="1559"/>
      <c r="AF10" s="1559"/>
      <c r="AG10" s="1555"/>
      <c r="AH10" s="1559"/>
      <c r="AI10" s="1559"/>
    </row>
    <row r="11" spans="1:35">
      <c r="B11" s="29"/>
      <c r="C11" s="243"/>
      <c r="D11" s="30" t="s">
        <v>7</v>
      </c>
      <c r="E11" s="1547"/>
      <c r="F11" s="1547"/>
      <c r="G11" s="1547"/>
      <c r="H11" s="1547"/>
      <c r="I11" s="1548"/>
      <c r="J11" s="1547"/>
      <c r="K11" s="1549"/>
      <c r="L11" s="1549"/>
      <c r="M11" s="1547"/>
      <c r="N11" s="1547"/>
      <c r="O11" s="1547"/>
      <c r="P11" s="1548"/>
      <c r="Q11" s="1547"/>
      <c r="R11" s="1549"/>
      <c r="S11" s="1547"/>
      <c r="T11" s="1547"/>
      <c r="U11" s="1547"/>
      <c r="V11" s="1547"/>
      <c r="W11" s="1549"/>
      <c r="X11" s="1547"/>
      <c r="Y11" s="1547"/>
      <c r="Z11" s="1547"/>
      <c r="AA11" s="1547"/>
      <c r="AB11" s="1547"/>
      <c r="AC11" s="1547"/>
      <c r="AD11" s="1548"/>
      <c r="AE11" s="1547"/>
      <c r="AF11" s="1547"/>
      <c r="AG11" s="1547"/>
      <c r="AH11" s="1547"/>
      <c r="AI11" s="1547"/>
    </row>
    <row r="12" spans="1:35">
      <c r="B12" s="34"/>
      <c r="C12" s="1550"/>
      <c r="D12" s="35" t="s">
        <v>8</v>
      </c>
      <c r="E12" s="1547"/>
      <c r="F12" s="1547"/>
      <c r="G12" s="1547"/>
      <c r="H12" s="1547"/>
      <c r="I12" s="1548"/>
      <c r="J12" s="1564"/>
      <c r="K12" s="1549"/>
      <c r="L12" s="1549"/>
      <c r="M12" s="1547"/>
      <c r="N12" s="1547"/>
      <c r="O12" s="1547"/>
      <c r="P12" s="1548"/>
      <c r="Q12" s="1564"/>
      <c r="R12" s="1565"/>
      <c r="S12" s="1564"/>
      <c r="T12" s="1547"/>
      <c r="U12" s="1547"/>
      <c r="V12" s="1547"/>
      <c r="W12" s="1549"/>
      <c r="X12" s="1547"/>
      <c r="Y12" s="1547"/>
      <c r="Z12" s="1547"/>
      <c r="AA12" s="1547"/>
      <c r="AB12" s="1547"/>
      <c r="AC12" s="1564"/>
      <c r="AD12" s="1548"/>
      <c r="AE12" s="1547"/>
      <c r="AF12" s="1547"/>
      <c r="AG12" s="1547"/>
      <c r="AH12" s="1547"/>
      <c r="AI12" s="1547"/>
    </row>
    <row r="13" spans="1:35">
      <c r="A13" s="39"/>
      <c r="B13" s="40"/>
      <c r="C13" s="1554"/>
      <c r="D13" s="42" t="s">
        <v>9</v>
      </c>
      <c r="E13" s="1559"/>
      <c r="F13" s="1559"/>
      <c r="G13" s="1559"/>
      <c r="H13" s="1560"/>
      <c r="I13" s="1561"/>
      <c r="J13" s="1559"/>
      <c r="K13" s="1562"/>
      <c r="L13" s="1562"/>
      <c r="M13" s="1559"/>
      <c r="N13" s="1559"/>
      <c r="O13" s="1560"/>
      <c r="P13" s="1561"/>
      <c r="Q13" s="1559"/>
      <c r="R13" s="1566"/>
      <c r="S13" s="1559"/>
      <c r="T13" s="1559"/>
      <c r="U13" s="1559"/>
      <c r="V13" s="1560"/>
      <c r="W13" s="1562"/>
      <c r="X13" s="1559"/>
      <c r="Y13" s="1559"/>
      <c r="Z13" s="1559"/>
      <c r="AA13" s="1559"/>
      <c r="AB13" s="1559"/>
      <c r="AC13" s="1559"/>
      <c r="AD13" s="1563"/>
      <c r="AE13" s="1559"/>
      <c r="AF13" s="1559"/>
      <c r="AG13" s="1559"/>
      <c r="AH13" s="1559"/>
      <c r="AI13" s="1559"/>
    </row>
    <row r="14" spans="1:35">
      <c r="B14" s="29"/>
      <c r="C14" s="243"/>
      <c r="D14" s="30" t="s">
        <v>7</v>
      </c>
      <c r="E14" s="1547"/>
      <c r="F14" s="1547"/>
      <c r="G14" s="1547"/>
      <c r="H14" s="1547"/>
      <c r="I14" s="1548"/>
      <c r="J14" s="1547"/>
      <c r="K14" s="1549"/>
      <c r="L14" s="1549"/>
      <c r="M14" s="1547"/>
      <c r="N14" s="1547"/>
      <c r="O14" s="1547"/>
      <c r="P14" s="1548"/>
      <c r="Q14" s="1547"/>
      <c r="R14" s="1549"/>
      <c r="S14" s="1547"/>
      <c r="T14" s="1547"/>
      <c r="U14" s="1547"/>
      <c r="V14" s="1547"/>
      <c r="W14" s="1549"/>
      <c r="X14" s="1547"/>
      <c r="Y14" s="1547"/>
      <c r="Z14" s="1547"/>
      <c r="AA14" s="1547"/>
      <c r="AB14" s="1547"/>
      <c r="AC14" s="1547"/>
      <c r="AD14" s="1548"/>
      <c r="AE14" s="1547"/>
      <c r="AF14" s="1547"/>
      <c r="AG14" s="1547"/>
      <c r="AH14" s="1547"/>
      <c r="AI14" s="1547"/>
    </row>
    <row r="15" spans="1:35">
      <c r="B15" s="34"/>
      <c r="C15" s="1550"/>
      <c r="D15" s="35" t="s">
        <v>8</v>
      </c>
      <c r="E15" s="1547"/>
      <c r="F15" s="1547"/>
      <c r="G15" s="1547"/>
      <c r="H15" s="1547"/>
      <c r="I15" s="1548"/>
      <c r="J15" s="1547"/>
      <c r="K15" s="1549"/>
      <c r="L15" s="1549"/>
      <c r="M15" s="1547"/>
      <c r="N15" s="1547"/>
      <c r="O15" s="1547"/>
      <c r="P15" s="1548"/>
      <c r="Q15" s="1547"/>
      <c r="R15" s="1549"/>
      <c r="S15" s="1547"/>
      <c r="T15" s="1547"/>
      <c r="U15" s="1547"/>
      <c r="V15" s="1547"/>
      <c r="W15" s="1549"/>
      <c r="X15" s="1547"/>
      <c r="Y15" s="1547"/>
      <c r="Z15" s="1547"/>
      <c r="AA15" s="1547"/>
      <c r="AB15" s="1547"/>
      <c r="AC15" s="1547"/>
      <c r="AD15" s="1548"/>
      <c r="AE15" s="1547"/>
      <c r="AF15" s="1547"/>
      <c r="AG15" s="1547"/>
      <c r="AH15" s="1547"/>
      <c r="AI15" s="1547"/>
    </row>
    <row r="16" spans="1:35">
      <c r="B16" s="40"/>
      <c r="C16" s="1567"/>
      <c r="D16" s="1558" t="s">
        <v>9</v>
      </c>
      <c r="E16" s="1559"/>
      <c r="F16" s="1559"/>
      <c r="G16" s="1559"/>
      <c r="H16" s="1560"/>
      <c r="I16" s="1561"/>
      <c r="J16" s="1559"/>
      <c r="K16" s="1562"/>
      <c r="L16" s="1562"/>
      <c r="M16" s="1559"/>
      <c r="N16" s="1559"/>
      <c r="O16" s="1560"/>
      <c r="P16" s="1561"/>
      <c r="Q16" s="1559"/>
      <c r="R16" s="1566"/>
      <c r="S16" s="1559"/>
      <c r="T16" s="1559"/>
      <c r="U16" s="1559"/>
      <c r="V16" s="1560"/>
      <c r="W16" s="1562"/>
      <c r="X16" s="1559"/>
      <c r="Y16" s="1559"/>
      <c r="Z16" s="1559"/>
      <c r="AA16" s="1559"/>
      <c r="AB16" s="1559"/>
      <c r="AC16" s="1559"/>
      <c r="AD16" s="1563"/>
      <c r="AE16" s="1559"/>
      <c r="AF16" s="1559"/>
      <c r="AG16" s="1559"/>
      <c r="AH16" s="1559"/>
      <c r="AI16" s="1559"/>
    </row>
    <row r="17" spans="1:37">
      <c r="B17" s="29"/>
      <c r="C17" s="1550"/>
      <c r="D17" s="30" t="s">
        <v>7</v>
      </c>
      <c r="E17" s="1547"/>
      <c r="F17" s="1547"/>
      <c r="G17" s="1547"/>
      <c r="H17" s="1547"/>
      <c r="I17" s="1548"/>
      <c r="J17" s="1547"/>
      <c r="K17" s="1549"/>
      <c r="L17" s="1549"/>
      <c r="M17" s="1547"/>
      <c r="N17" s="1547"/>
      <c r="O17" s="1547"/>
      <c r="P17" s="1548"/>
      <c r="Q17" s="1547"/>
      <c r="R17" s="1549"/>
      <c r="S17" s="1547"/>
      <c r="T17" s="1547"/>
      <c r="U17" s="1547"/>
      <c r="V17" s="1547"/>
      <c r="W17" s="1549"/>
      <c r="X17" s="1547"/>
      <c r="Y17" s="1547"/>
      <c r="Z17" s="1547"/>
      <c r="AA17" s="1547"/>
      <c r="AB17" s="1547"/>
      <c r="AC17" s="1547"/>
      <c r="AD17" s="1548"/>
      <c r="AE17" s="1547"/>
      <c r="AF17" s="1547"/>
      <c r="AG17" s="1547"/>
      <c r="AH17" s="1547"/>
      <c r="AI17" s="1547"/>
    </row>
    <row r="18" spans="1:37">
      <c r="B18" s="34"/>
      <c r="C18" s="1550"/>
      <c r="D18" s="35" t="s">
        <v>8</v>
      </c>
      <c r="E18" s="1547"/>
      <c r="F18" s="1547"/>
      <c r="G18" s="1547"/>
      <c r="H18" s="1547"/>
      <c r="I18" s="1548"/>
      <c r="J18" s="1547"/>
      <c r="K18" s="1549"/>
      <c r="L18" s="1549"/>
      <c r="M18" s="1547"/>
      <c r="N18" s="1547"/>
      <c r="O18" s="1547"/>
      <c r="P18" s="1548"/>
      <c r="Q18" s="1547"/>
      <c r="R18" s="1549"/>
      <c r="S18" s="1547"/>
      <c r="T18" s="1547"/>
      <c r="U18" s="1547"/>
      <c r="V18" s="1547"/>
      <c r="W18" s="1549"/>
      <c r="X18" s="1547"/>
      <c r="Y18" s="1547"/>
      <c r="Z18" s="1547"/>
      <c r="AA18" s="1547"/>
      <c r="AB18" s="1547"/>
      <c r="AC18" s="1547"/>
      <c r="AD18" s="1548"/>
      <c r="AE18" s="1547"/>
      <c r="AF18" s="1547"/>
      <c r="AG18" s="1547"/>
      <c r="AH18" s="1547"/>
      <c r="AI18" s="1547"/>
    </row>
    <row r="19" spans="1:37">
      <c r="A19" s="39"/>
      <c r="B19" s="40"/>
      <c r="C19" s="1568"/>
      <c r="D19" s="42" t="s">
        <v>9</v>
      </c>
      <c r="E19" s="1559"/>
      <c r="F19" s="1559"/>
      <c r="G19" s="1559"/>
      <c r="H19" s="1560"/>
      <c r="I19" s="1561"/>
      <c r="J19" s="1559"/>
      <c r="K19" s="1562"/>
      <c r="L19" s="1562"/>
      <c r="M19" s="1559"/>
      <c r="N19" s="1559"/>
      <c r="O19" s="1560"/>
      <c r="P19" s="1561"/>
      <c r="Q19" s="1559"/>
      <c r="R19" s="1566"/>
      <c r="S19" s="1559"/>
      <c r="T19" s="1559"/>
      <c r="U19" s="1559"/>
      <c r="V19" s="1560"/>
      <c r="W19" s="1562"/>
      <c r="X19" s="1559"/>
      <c r="Y19" s="1559"/>
      <c r="Z19" s="1559"/>
      <c r="AA19" s="1559"/>
      <c r="AB19" s="1559"/>
      <c r="AC19" s="1559"/>
      <c r="AD19" s="1563"/>
      <c r="AE19" s="1559"/>
      <c r="AF19" s="1559"/>
      <c r="AG19" s="1559"/>
      <c r="AH19" s="1559"/>
      <c r="AI19" s="1559"/>
    </row>
    <row r="20" spans="1:37">
      <c r="B20" s="29"/>
      <c r="C20" s="1550"/>
      <c r="D20" s="30" t="s">
        <v>7</v>
      </c>
      <c r="E20" s="1547"/>
      <c r="F20" s="1547"/>
      <c r="G20" s="1547"/>
      <c r="H20" s="1547"/>
      <c r="I20" s="1548"/>
      <c r="J20" s="1547"/>
      <c r="K20" s="1549"/>
      <c r="L20" s="1549"/>
      <c r="M20" s="1547"/>
      <c r="N20" s="1547"/>
      <c r="O20" s="1547"/>
      <c r="P20" s="1548"/>
      <c r="Q20" s="1547"/>
      <c r="R20" s="1549"/>
      <c r="S20" s="1547"/>
      <c r="T20" s="1547"/>
      <c r="U20" s="1547"/>
      <c r="V20" s="1547"/>
      <c r="W20" s="1549"/>
      <c r="X20" s="1547"/>
      <c r="Y20" s="1547"/>
      <c r="Z20" s="1547"/>
      <c r="AA20" s="1547"/>
      <c r="AB20" s="1547"/>
      <c r="AC20" s="1547"/>
      <c r="AD20" s="1548"/>
      <c r="AE20" s="1547"/>
      <c r="AF20" s="1547"/>
      <c r="AG20" s="1547"/>
      <c r="AH20" s="1547"/>
      <c r="AI20" s="1547"/>
    </row>
    <row r="21" spans="1:37">
      <c r="B21" s="34"/>
      <c r="C21" s="1550"/>
      <c r="D21" s="35" t="s">
        <v>8</v>
      </c>
      <c r="E21" s="1547"/>
      <c r="F21" s="1547"/>
      <c r="G21" s="1547"/>
      <c r="H21" s="1547"/>
      <c r="I21" s="1548"/>
      <c r="J21" s="1547"/>
      <c r="K21" s="1549"/>
      <c r="L21" s="1549"/>
      <c r="M21" s="1547"/>
      <c r="N21" s="1547"/>
      <c r="O21" s="1547"/>
      <c r="P21" s="1548"/>
      <c r="Q21" s="1547"/>
      <c r="R21" s="1549"/>
      <c r="S21" s="1547"/>
      <c r="T21" s="1547"/>
      <c r="U21" s="1547"/>
      <c r="V21" s="1547"/>
      <c r="W21" s="1549"/>
      <c r="X21" s="1547"/>
      <c r="Y21" s="1547"/>
      <c r="Z21" s="1547"/>
      <c r="AA21" s="1547"/>
      <c r="AB21" s="1547"/>
      <c r="AC21" s="1547"/>
      <c r="AD21" s="1548"/>
      <c r="AE21" s="1547"/>
      <c r="AF21" s="1547"/>
      <c r="AG21" s="1547"/>
      <c r="AH21" s="1547"/>
      <c r="AI21" s="1547"/>
    </row>
    <row r="22" spans="1:37">
      <c r="A22" s="39"/>
      <c r="B22" s="40"/>
      <c r="C22" s="1568"/>
      <c r="D22" s="1558" t="s">
        <v>9</v>
      </c>
      <c r="E22" s="1559"/>
      <c r="F22" s="1559"/>
      <c r="G22" s="1559"/>
      <c r="H22" s="1560"/>
      <c r="I22" s="1561"/>
      <c r="J22" s="1555"/>
      <c r="K22" s="1562"/>
      <c r="L22" s="1562"/>
      <c r="M22" s="1559"/>
      <c r="N22" s="1559"/>
      <c r="O22" s="1560"/>
      <c r="P22" s="1561"/>
      <c r="Q22" s="1555"/>
      <c r="R22" s="1557"/>
      <c r="S22" s="1555"/>
      <c r="T22" s="1559"/>
      <c r="U22" s="1559"/>
      <c r="V22" s="1560"/>
      <c r="W22" s="1562"/>
      <c r="X22" s="1555"/>
      <c r="Y22" s="1555"/>
      <c r="Z22" s="1555"/>
      <c r="AA22" s="1559"/>
      <c r="AB22" s="1559"/>
      <c r="AC22" s="1559"/>
      <c r="AD22" s="1563"/>
      <c r="AE22" s="1559"/>
      <c r="AF22" s="1559"/>
      <c r="AG22" s="1555"/>
      <c r="AH22" s="1559"/>
      <c r="AI22" s="1559"/>
    </row>
    <row r="26" spans="1:37">
      <c r="B26" s="75"/>
      <c r="C26" s="76"/>
      <c r="D26" s="76"/>
      <c r="E26" s="76"/>
      <c r="F26" s="76"/>
      <c r="G26" s="77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2309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</row>
    <row r="27" spans="1:37">
      <c r="C27" s="16"/>
      <c r="D27" s="17"/>
      <c r="E27" s="18">
        <v>19</v>
      </c>
      <c r="F27" s="18">
        <v>20</v>
      </c>
      <c r="G27" s="18">
        <v>21</v>
      </c>
      <c r="H27" s="18">
        <v>22</v>
      </c>
      <c r="I27" s="18">
        <v>23</v>
      </c>
      <c r="J27" s="18">
        <v>24</v>
      </c>
      <c r="K27" s="18">
        <v>25</v>
      </c>
      <c r="L27" s="18">
        <v>26</v>
      </c>
      <c r="M27" s="18">
        <v>27</v>
      </c>
      <c r="N27" s="18">
        <v>28</v>
      </c>
      <c r="O27" s="18">
        <v>29</v>
      </c>
      <c r="P27" s="18">
        <v>30</v>
      </c>
      <c r="Q27" s="18">
        <v>31</v>
      </c>
      <c r="R27" s="1571">
        <v>1</v>
      </c>
      <c r="S27" s="18">
        <v>2</v>
      </c>
      <c r="T27" s="18">
        <v>3</v>
      </c>
      <c r="U27" s="18">
        <v>4</v>
      </c>
      <c r="V27" s="18">
        <v>5</v>
      </c>
      <c r="W27" s="18">
        <v>6</v>
      </c>
      <c r="X27" s="18">
        <v>7</v>
      </c>
      <c r="Y27" s="18">
        <v>8</v>
      </c>
      <c r="Z27" s="18">
        <v>9</v>
      </c>
      <c r="AA27" s="18">
        <v>10</v>
      </c>
      <c r="AB27" s="18">
        <v>11</v>
      </c>
      <c r="AC27" s="18">
        <v>12</v>
      </c>
      <c r="AD27" s="18">
        <v>13</v>
      </c>
      <c r="AE27" s="18">
        <v>27</v>
      </c>
      <c r="AF27" s="279">
        <v>28</v>
      </c>
      <c r="AG27" s="18">
        <v>29</v>
      </c>
      <c r="AH27" s="202">
        <v>30</v>
      </c>
      <c r="AI27" s="202">
        <v>31</v>
      </c>
      <c r="AJ27" s="17"/>
      <c r="AK27" s="17"/>
    </row>
    <row r="28" spans="1:37">
      <c r="B28" s="15" t="s">
        <v>2</v>
      </c>
      <c r="C28" s="280" t="s">
        <v>65</v>
      </c>
      <c r="D28" s="22"/>
      <c r="E28" s="148" t="s">
        <v>321</v>
      </c>
      <c r="F28" s="148" t="s">
        <v>187</v>
      </c>
      <c r="G28" s="148" t="s">
        <v>188</v>
      </c>
      <c r="H28" s="148" t="s">
        <v>89</v>
      </c>
      <c r="I28" s="1260" t="s">
        <v>4</v>
      </c>
      <c r="J28" s="148" t="s">
        <v>186</v>
      </c>
      <c r="K28" s="1261" t="s">
        <v>320</v>
      </c>
      <c r="L28" s="1261" t="s">
        <v>321</v>
      </c>
      <c r="M28" s="148" t="s">
        <v>187</v>
      </c>
      <c r="N28" s="148" t="s">
        <v>188</v>
      </c>
      <c r="O28" s="148" t="s">
        <v>89</v>
      </c>
      <c r="P28" s="1260" t="s">
        <v>4</v>
      </c>
      <c r="Q28" s="148" t="s">
        <v>186</v>
      </c>
      <c r="R28" s="1572" t="s">
        <v>320</v>
      </c>
      <c r="S28" s="148" t="s">
        <v>321</v>
      </c>
      <c r="T28" s="148" t="s">
        <v>187</v>
      </c>
      <c r="U28" s="148" t="s">
        <v>188</v>
      </c>
      <c r="V28" s="148" t="s">
        <v>89</v>
      </c>
      <c r="W28" s="1261" t="s">
        <v>4</v>
      </c>
      <c r="X28" s="148" t="s">
        <v>186</v>
      </c>
      <c r="Y28" s="148" t="s">
        <v>320</v>
      </c>
      <c r="Z28" s="148" t="s">
        <v>321</v>
      </c>
      <c r="AA28" s="148" t="s">
        <v>187</v>
      </c>
      <c r="AB28" s="148" t="s">
        <v>188</v>
      </c>
      <c r="AC28" s="148" t="s">
        <v>89</v>
      </c>
      <c r="AD28" s="1260" t="s">
        <v>4</v>
      </c>
      <c r="AE28" s="148"/>
      <c r="AF28" s="148"/>
      <c r="AG28" s="148"/>
      <c r="AH28" s="148"/>
      <c r="AI28" s="20"/>
      <c r="AJ28" s="82" t="s">
        <v>4</v>
      </c>
      <c r="AK28" s="28" t="s">
        <v>5</v>
      </c>
    </row>
    <row r="29" spans="1:37" ht="12.75" customHeight="1">
      <c r="B29" s="83"/>
      <c r="C29" s="2386" t="s">
        <v>66</v>
      </c>
      <c r="D29" s="30" t="s">
        <v>7</v>
      </c>
      <c r="E29" s="1421" t="s">
        <v>31</v>
      </c>
      <c r="F29" s="1421" t="s">
        <v>31</v>
      </c>
      <c r="G29" s="1421" t="s">
        <v>31</v>
      </c>
      <c r="H29" s="1421" t="s">
        <v>88</v>
      </c>
      <c r="I29" s="1420" t="s">
        <v>29</v>
      </c>
      <c r="J29" s="1421" t="s">
        <v>29</v>
      </c>
      <c r="K29" s="1422" t="s">
        <v>29</v>
      </c>
      <c r="L29" s="1422" t="s">
        <v>88</v>
      </c>
      <c r="M29" s="1421" t="s">
        <v>5</v>
      </c>
      <c r="N29" s="1421" t="s">
        <v>5</v>
      </c>
      <c r="O29" s="1421" t="s">
        <v>5</v>
      </c>
      <c r="P29" s="1420" t="s">
        <v>88</v>
      </c>
      <c r="Q29" s="1444" t="s">
        <v>31</v>
      </c>
      <c r="R29" s="1574" t="s">
        <v>31</v>
      </c>
      <c r="S29" s="1421" t="s">
        <v>31</v>
      </c>
      <c r="T29" s="1421" t="s">
        <v>88</v>
      </c>
      <c r="U29" s="1421" t="s">
        <v>29</v>
      </c>
      <c r="V29" s="1421" t="s">
        <v>29</v>
      </c>
      <c r="W29" s="1422" t="s">
        <v>88</v>
      </c>
      <c r="X29" s="1421" t="s">
        <v>88</v>
      </c>
      <c r="Y29" s="1421" t="s">
        <v>5</v>
      </c>
      <c r="Z29" s="1421" t="s">
        <v>5</v>
      </c>
      <c r="AA29" s="1421" t="s">
        <v>5</v>
      </c>
      <c r="AB29" s="1421" t="s">
        <v>88</v>
      </c>
      <c r="AC29" s="1421" t="s">
        <v>31</v>
      </c>
      <c r="AD29" s="1575" t="s">
        <v>31</v>
      </c>
      <c r="AE29" s="153"/>
      <c r="AF29" s="153"/>
      <c r="AG29" s="153"/>
      <c r="AH29" s="153"/>
      <c r="AI29" s="69"/>
      <c r="AJ29" s="32"/>
      <c r="AK29" s="33"/>
    </row>
    <row r="30" spans="1:37">
      <c r="B30" s="83"/>
      <c r="C30" s="2386"/>
      <c r="D30" s="30"/>
      <c r="E30" s="1429"/>
      <c r="F30" s="1429"/>
      <c r="G30" s="1429"/>
      <c r="H30" s="1429"/>
      <c r="I30" s="1428"/>
      <c r="J30" s="1429"/>
      <c r="K30" s="1430"/>
      <c r="L30" s="1430"/>
      <c r="M30" s="1429"/>
      <c r="N30" s="1429"/>
      <c r="O30" s="1429"/>
      <c r="P30" s="1428"/>
      <c r="Q30" s="1447"/>
      <c r="R30" s="1584"/>
      <c r="S30" s="1429"/>
      <c r="T30" s="1429"/>
      <c r="U30" s="1429"/>
      <c r="V30" s="1429"/>
      <c r="W30" s="1430"/>
      <c r="X30" s="1429"/>
      <c r="Y30" s="1429"/>
      <c r="Z30" s="1429"/>
      <c r="AA30" s="1429"/>
      <c r="AB30" s="1429"/>
      <c r="AC30" s="1429"/>
      <c r="AD30" s="1578"/>
      <c r="AE30" s="153"/>
      <c r="AF30" s="153"/>
      <c r="AG30" s="153"/>
      <c r="AH30" s="153"/>
      <c r="AI30" s="69"/>
      <c r="AJ30" s="32"/>
      <c r="AK30" s="33"/>
    </row>
    <row r="31" spans="1:37">
      <c r="B31" s="281">
        <v>1020</v>
      </c>
      <c r="C31" s="2386"/>
      <c r="D31" s="35" t="s">
        <v>8</v>
      </c>
      <c r="E31" s="1436"/>
      <c r="F31" s="1436"/>
      <c r="G31" s="1436"/>
      <c r="H31" s="1436"/>
      <c r="I31" s="1435"/>
      <c r="J31" s="1436"/>
      <c r="K31" s="1437"/>
      <c r="L31" s="1437"/>
      <c r="M31" s="1436"/>
      <c r="N31" s="1436"/>
      <c r="O31" s="1436"/>
      <c r="P31" s="1435"/>
      <c r="Q31" s="1438"/>
      <c r="R31" s="1579"/>
      <c r="S31" s="1436"/>
      <c r="T31" s="1436"/>
      <c r="U31" s="1436"/>
      <c r="V31" s="1436"/>
      <c r="W31" s="1437"/>
      <c r="X31" s="1436"/>
      <c r="Y31" s="1436"/>
      <c r="Z31" s="1436"/>
      <c r="AA31" s="1436"/>
      <c r="AB31" s="1436"/>
      <c r="AC31" s="1436"/>
      <c r="AD31" s="1580"/>
      <c r="AE31" s="159"/>
      <c r="AF31" s="159"/>
      <c r="AG31" s="159"/>
      <c r="AH31" s="159"/>
      <c r="AI31" s="161"/>
      <c r="AJ31" s="37">
        <f>SUM(F31:AE31)</f>
        <v>0</v>
      </c>
      <c r="AK31" s="38">
        <f>SUM(F32:AE32)</f>
        <v>0</v>
      </c>
    </row>
    <row r="32" spans="1:37">
      <c r="A32" s="39"/>
      <c r="B32" s="283"/>
      <c r="C32" s="284">
        <f>SUM(AJ29:AK32)</f>
        <v>0</v>
      </c>
      <c r="D32" s="42" t="s">
        <v>9</v>
      </c>
      <c r="E32" s="1581"/>
      <c r="F32" s="1581"/>
      <c r="G32" s="1581"/>
      <c r="H32" s="1581"/>
      <c r="I32" s="1588"/>
      <c r="J32" s="1581"/>
      <c r="K32" s="1599"/>
      <c r="L32" s="1599"/>
      <c r="M32" s="1581"/>
      <c r="N32" s="1581"/>
      <c r="O32" s="1581"/>
      <c r="P32" s="1588"/>
      <c r="Q32" s="1589"/>
      <c r="R32" s="1600"/>
      <c r="S32" s="1581"/>
      <c r="T32" s="1581"/>
      <c r="U32" s="1581"/>
      <c r="V32" s="1581"/>
      <c r="W32" s="1599"/>
      <c r="X32" s="1581"/>
      <c r="Y32" s="1581"/>
      <c r="Z32" s="1581"/>
      <c r="AA32" s="1581"/>
      <c r="AB32" s="1581"/>
      <c r="AC32" s="1581"/>
      <c r="AD32" s="1583"/>
      <c r="AE32" s="165"/>
      <c r="AF32" s="165"/>
      <c r="AG32" s="165"/>
      <c r="AH32" s="165"/>
      <c r="AI32" s="167"/>
      <c r="AJ32" s="45"/>
      <c r="AK32" s="33"/>
    </row>
    <row r="33" spans="1:37">
      <c r="B33" s="285"/>
      <c r="C33" s="8" t="s">
        <v>67</v>
      </c>
      <c r="D33" s="30" t="s">
        <v>7</v>
      </c>
      <c r="E33" s="1421" t="s">
        <v>5</v>
      </c>
      <c r="F33" s="1421" t="s">
        <v>5</v>
      </c>
      <c r="G33" s="1421" t="s">
        <v>88</v>
      </c>
      <c r="H33" s="1421" t="s">
        <v>31</v>
      </c>
      <c r="I33" s="1420" t="s">
        <v>31</v>
      </c>
      <c r="J33" s="1421" t="s">
        <v>31</v>
      </c>
      <c r="K33" s="1422" t="s">
        <v>88</v>
      </c>
      <c r="L33" s="1422" t="s">
        <v>29</v>
      </c>
      <c r="M33" s="1421" t="s">
        <v>29</v>
      </c>
      <c r="N33" s="1421" t="s">
        <v>29</v>
      </c>
      <c r="O33" s="1421" t="s">
        <v>88</v>
      </c>
      <c r="P33" s="1420" t="s">
        <v>5</v>
      </c>
      <c r="Q33" s="1444" t="s">
        <v>5</v>
      </c>
      <c r="R33" s="1574" t="s">
        <v>5</v>
      </c>
      <c r="S33" s="1421" t="s">
        <v>88</v>
      </c>
      <c r="T33" s="1421" t="s">
        <v>31</v>
      </c>
      <c r="U33" s="1421" t="s">
        <v>31</v>
      </c>
      <c r="V33" s="1421" t="s">
        <v>31</v>
      </c>
      <c r="W33" s="1422" t="s">
        <v>88</v>
      </c>
      <c r="X33" s="1421" t="s">
        <v>29</v>
      </c>
      <c r="Y33" s="1421" t="s">
        <v>29</v>
      </c>
      <c r="Z33" s="1421" t="s">
        <v>29</v>
      </c>
      <c r="AA33" s="1421" t="s">
        <v>88</v>
      </c>
      <c r="AB33" s="1421" t="s">
        <v>5</v>
      </c>
      <c r="AC33" s="1421" t="s">
        <v>5</v>
      </c>
      <c r="AD33" s="1575" t="s">
        <v>88</v>
      </c>
      <c r="AE33" s="153"/>
      <c r="AF33" s="153"/>
      <c r="AG33" s="153"/>
      <c r="AH33" s="153"/>
      <c r="AI33" s="69"/>
      <c r="AJ33" s="32"/>
      <c r="AK33" s="33"/>
    </row>
    <row r="34" spans="1:37">
      <c r="B34" s="285"/>
      <c r="C34" s="8"/>
      <c r="D34" s="30"/>
      <c r="E34" s="1429"/>
      <c r="F34" s="1429"/>
      <c r="G34" s="1429"/>
      <c r="H34" s="1429"/>
      <c r="I34" s="1428"/>
      <c r="J34" s="1429"/>
      <c r="K34" s="1430"/>
      <c r="L34" s="1430"/>
      <c r="M34" s="1429"/>
      <c r="N34" s="1429"/>
      <c r="O34" s="1429"/>
      <c r="P34" s="1428"/>
      <c r="Q34" s="1447"/>
      <c r="R34" s="1584"/>
      <c r="S34" s="1429"/>
      <c r="T34" s="1429"/>
      <c r="U34" s="1429"/>
      <c r="V34" s="1429"/>
      <c r="W34" s="1430"/>
      <c r="X34" s="1429"/>
      <c r="Y34" s="1429"/>
      <c r="Z34" s="1429"/>
      <c r="AA34" s="1429"/>
      <c r="AB34" s="1429"/>
      <c r="AC34" s="1429"/>
      <c r="AD34" s="1578"/>
      <c r="AE34" s="153"/>
      <c r="AF34" s="153"/>
      <c r="AG34" s="153"/>
      <c r="AH34" s="153"/>
      <c r="AI34" s="69"/>
      <c r="AJ34" s="32"/>
      <c r="AK34" s="33"/>
    </row>
    <row r="35" spans="1:37">
      <c r="B35" s="281">
        <v>1600</v>
      </c>
      <c r="C35" s="8"/>
      <c r="D35" s="35" t="s">
        <v>8</v>
      </c>
      <c r="E35" s="1436"/>
      <c r="F35" s="1436"/>
      <c r="G35" s="1436"/>
      <c r="H35" s="1436"/>
      <c r="I35" s="1435"/>
      <c r="J35" s="1436"/>
      <c r="K35" s="1437"/>
      <c r="L35" s="1437"/>
      <c r="M35" s="1436"/>
      <c r="N35" s="1436"/>
      <c r="O35" s="1436"/>
      <c r="P35" s="1435"/>
      <c r="Q35" s="1438"/>
      <c r="R35" s="1579"/>
      <c r="S35" s="1436"/>
      <c r="T35" s="1436"/>
      <c r="U35" s="1436"/>
      <c r="V35" s="1436"/>
      <c r="W35" s="1437"/>
      <c r="X35" s="1436"/>
      <c r="Y35" s="1436"/>
      <c r="Z35" s="1436"/>
      <c r="AA35" s="1436"/>
      <c r="AB35" s="1436"/>
      <c r="AC35" s="1436"/>
      <c r="AD35" s="1580"/>
      <c r="AE35" s="159"/>
      <c r="AF35" s="159"/>
      <c r="AG35" s="159"/>
      <c r="AH35" s="159"/>
      <c r="AI35" s="161"/>
      <c r="AJ35" s="37">
        <f>SUM(F35:AE35)</f>
        <v>0</v>
      </c>
      <c r="AK35" s="38">
        <f>SUM(F36:AE36)</f>
        <v>0</v>
      </c>
    </row>
    <row r="36" spans="1:37">
      <c r="A36" s="39"/>
      <c r="B36" s="283"/>
      <c r="C36" s="284">
        <f>SUM(AJ33:AK36)</f>
        <v>0</v>
      </c>
      <c r="D36" s="42" t="s">
        <v>9</v>
      </c>
      <c r="E36" s="1581"/>
      <c r="F36" s="1581"/>
      <c r="G36" s="1581"/>
      <c r="H36" s="1581"/>
      <c r="I36" s="1588"/>
      <c r="J36" s="1581"/>
      <c r="K36" s="1599"/>
      <c r="L36" s="1599"/>
      <c r="M36" s="1581"/>
      <c r="N36" s="1581"/>
      <c r="O36" s="1581"/>
      <c r="P36" s="1588"/>
      <c r="Q36" s="1589"/>
      <c r="R36" s="1600"/>
      <c r="S36" s="1581"/>
      <c r="T36" s="1581"/>
      <c r="U36" s="1581"/>
      <c r="V36" s="1581"/>
      <c r="W36" s="1599"/>
      <c r="X36" s="1581"/>
      <c r="Y36" s="1581"/>
      <c r="Z36" s="1581"/>
      <c r="AA36" s="1581"/>
      <c r="AB36" s="1581"/>
      <c r="AC36" s="1581"/>
      <c r="AD36" s="1583"/>
      <c r="AE36" s="165"/>
      <c r="AF36" s="165"/>
      <c r="AG36" s="165"/>
      <c r="AH36" s="165"/>
      <c r="AI36" s="167"/>
      <c r="AJ36" s="45"/>
      <c r="AK36" s="33"/>
    </row>
    <row r="37" spans="1:37">
      <c r="B37" s="285"/>
      <c r="C37" s="8" t="s">
        <v>68</v>
      </c>
      <c r="D37" s="152" t="s">
        <v>7</v>
      </c>
      <c r="E37" s="1421" t="s">
        <v>29</v>
      </c>
      <c r="F37" s="1421" t="s">
        <v>88</v>
      </c>
      <c r="G37" s="1421" t="s">
        <v>5</v>
      </c>
      <c r="H37" s="1421" t="s">
        <v>5</v>
      </c>
      <c r="I37" s="1420" t="s">
        <v>88</v>
      </c>
      <c r="J37" s="1421" t="s">
        <v>88</v>
      </c>
      <c r="K37" s="1422" t="s">
        <v>31</v>
      </c>
      <c r="L37" s="1422" t="s">
        <v>31</v>
      </c>
      <c r="M37" s="1421" t="s">
        <v>31</v>
      </c>
      <c r="N37" s="1421" t="s">
        <v>88</v>
      </c>
      <c r="O37" s="1421" t="s">
        <v>29</v>
      </c>
      <c r="P37" s="1420" t="s">
        <v>29</v>
      </c>
      <c r="Q37" s="1444" t="s">
        <v>29</v>
      </c>
      <c r="R37" s="1574" t="s">
        <v>88</v>
      </c>
      <c r="S37" s="1421" t="s">
        <v>5</v>
      </c>
      <c r="T37" s="1421" t="s">
        <v>5</v>
      </c>
      <c r="U37" s="1421" t="s">
        <v>5</v>
      </c>
      <c r="V37" s="1421" t="s">
        <v>88</v>
      </c>
      <c r="W37" s="1422" t="s">
        <v>31</v>
      </c>
      <c r="X37" s="1421" t="s">
        <v>31</v>
      </c>
      <c r="Y37" s="1421" t="s">
        <v>31</v>
      </c>
      <c r="Z37" s="1421" t="s">
        <v>88</v>
      </c>
      <c r="AA37" s="1421" t="s">
        <v>29</v>
      </c>
      <c r="AB37" s="1421" t="s">
        <v>29</v>
      </c>
      <c r="AC37" s="1421" t="s">
        <v>29</v>
      </c>
      <c r="AD37" s="1575" t="s">
        <v>88</v>
      </c>
      <c r="AE37" s="153"/>
      <c r="AF37" s="153"/>
      <c r="AG37" s="153"/>
      <c r="AH37" s="153"/>
      <c r="AI37" s="69"/>
      <c r="AJ37" s="32"/>
      <c r="AK37" s="33"/>
    </row>
    <row r="38" spans="1:37">
      <c r="B38" s="285"/>
      <c r="C38" s="8"/>
      <c r="D38" s="152"/>
      <c r="E38" s="1429"/>
      <c r="F38" s="1429"/>
      <c r="G38" s="1429"/>
      <c r="H38" s="1429"/>
      <c r="I38" s="1428"/>
      <c r="J38" s="1429"/>
      <c r="K38" s="1430"/>
      <c r="L38" s="1430"/>
      <c r="M38" s="1429"/>
      <c r="N38" s="1429"/>
      <c r="O38" s="1429"/>
      <c r="P38" s="1428"/>
      <c r="Q38" s="1447"/>
      <c r="R38" s="1584"/>
      <c r="S38" s="1429"/>
      <c r="T38" s="1429"/>
      <c r="U38" s="1429"/>
      <c r="V38" s="1429"/>
      <c r="W38" s="1430"/>
      <c r="X38" s="1429"/>
      <c r="Y38" s="1429"/>
      <c r="Z38" s="1429"/>
      <c r="AA38" s="1429"/>
      <c r="AB38" s="1429"/>
      <c r="AC38" s="1429"/>
      <c r="AD38" s="1578"/>
      <c r="AE38" s="153"/>
      <c r="AF38" s="153"/>
      <c r="AG38" s="153"/>
      <c r="AH38" s="153"/>
      <c r="AI38" s="69"/>
      <c r="AJ38" s="32"/>
      <c r="AK38" s="33"/>
    </row>
    <row r="39" spans="1:37">
      <c r="B39" s="281">
        <v>1644</v>
      </c>
      <c r="C39" s="8"/>
      <c r="D39" s="158" t="s">
        <v>8</v>
      </c>
      <c r="E39" s="1436"/>
      <c r="F39" s="1436"/>
      <c r="G39" s="1436"/>
      <c r="H39" s="1436"/>
      <c r="I39" s="1435"/>
      <c r="J39" s="1436"/>
      <c r="K39" s="1437"/>
      <c r="L39" s="1437"/>
      <c r="M39" s="1436"/>
      <c r="N39" s="1436"/>
      <c r="O39" s="1436"/>
      <c r="P39" s="1435"/>
      <c r="Q39" s="1438"/>
      <c r="R39" s="1579"/>
      <c r="S39" s="1436"/>
      <c r="T39" s="1436"/>
      <c r="U39" s="1436"/>
      <c r="V39" s="1436"/>
      <c r="W39" s="1437"/>
      <c r="X39" s="1436"/>
      <c r="Y39" s="1436"/>
      <c r="Z39" s="1436"/>
      <c r="AA39" s="1436"/>
      <c r="AB39" s="1436"/>
      <c r="AC39" s="1436"/>
      <c r="AD39" s="1580"/>
      <c r="AE39" s="159"/>
      <c r="AF39" s="159"/>
      <c r="AG39" s="159"/>
      <c r="AH39" s="159"/>
      <c r="AI39" s="161"/>
      <c r="AJ39" s="37">
        <f>SUM(F39:AE39)</f>
        <v>0</v>
      </c>
      <c r="AK39" s="38">
        <f>SUM(F40:AE40)</f>
        <v>0</v>
      </c>
    </row>
    <row r="40" spans="1:37">
      <c r="A40" s="39"/>
      <c r="B40" s="283"/>
      <c r="C40" s="284">
        <f>SUM(AJ37:AK40)</f>
        <v>0</v>
      </c>
      <c r="D40" s="164" t="s">
        <v>9</v>
      </c>
      <c r="E40" s="1581"/>
      <c r="F40" s="1581"/>
      <c r="G40" s="1581"/>
      <c r="H40" s="1581"/>
      <c r="I40" s="1588"/>
      <c r="J40" s="1581"/>
      <c r="K40" s="1599"/>
      <c r="L40" s="1599"/>
      <c r="M40" s="1581"/>
      <c r="N40" s="1581"/>
      <c r="O40" s="1581"/>
      <c r="P40" s="1588"/>
      <c r="Q40" s="1589"/>
      <c r="R40" s="1600"/>
      <c r="S40" s="1581"/>
      <c r="T40" s="1581"/>
      <c r="U40" s="1581"/>
      <c r="V40" s="1581"/>
      <c r="W40" s="1599"/>
      <c r="X40" s="1581"/>
      <c r="Y40" s="1581"/>
      <c r="Z40" s="1581"/>
      <c r="AA40" s="1581"/>
      <c r="AB40" s="1581"/>
      <c r="AC40" s="1581"/>
      <c r="AD40" s="1583"/>
      <c r="AE40" s="165"/>
      <c r="AF40" s="165"/>
      <c r="AG40" s="165"/>
      <c r="AH40" s="165"/>
      <c r="AI40" s="167"/>
      <c r="AJ40" s="45"/>
      <c r="AK40" s="33"/>
    </row>
    <row r="41" spans="1:37">
      <c r="B41" s="285"/>
      <c r="C41" s="8" t="s">
        <v>69</v>
      </c>
      <c r="D41" s="152" t="s">
        <v>7</v>
      </c>
      <c r="E41" s="1421" t="s">
        <v>88</v>
      </c>
      <c r="F41" s="1421" t="s">
        <v>29</v>
      </c>
      <c r="G41" s="1421" t="s">
        <v>29</v>
      </c>
      <c r="H41" s="1421" t="s">
        <v>29</v>
      </c>
      <c r="I41" s="1420" t="s">
        <v>88</v>
      </c>
      <c r="J41" s="1421" t="s">
        <v>5</v>
      </c>
      <c r="K41" s="1422" t="s">
        <v>5</v>
      </c>
      <c r="L41" s="1422" t="s">
        <v>5</v>
      </c>
      <c r="M41" s="1421" t="s">
        <v>88</v>
      </c>
      <c r="N41" s="1421" t="s">
        <v>31</v>
      </c>
      <c r="O41" s="1421" t="s">
        <v>31</v>
      </c>
      <c r="P41" s="1420" t="s">
        <v>88</v>
      </c>
      <c r="Q41" s="1444" t="s">
        <v>88</v>
      </c>
      <c r="R41" s="1574" t="s">
        <v>29</v>
      </c>
      <c r="S41" s="1421" t="s">
        <v>29</v>
      </c>
      <c r="T41" s="1421" t="s">
        <v>29</v>
      </c>
      <c r="U41" s="1421" t="s">
        <v>88</v>
      </c>
      <c r="V41" s="1421" t="s">
        <v>5</v>
      </c>
      <c r="W41" s="1422" t="s">
        <v>5</v>
      </c>
      <c r="X41" s="1421" t="s">
        <v>5</v>
      </c>
      <c r="Y41" s="1421" t="s">
        <v>88</v>
      </c>
      <c r="Z41" s="1421" t="s">
        <v>31</v>
      </c>
      <c r="AA41" s="1421" t="s">
        <v>31</v>
      </c>
      <c r="AB41" s="1421" t="s">
        <v>31</v>
      </c>
      <c r="AC41" s="1421" t="s">
        <v>88</v>
      </c>
      <c r="AD41" s="1575" t="s">
        <v>29</v>
      </c>
      <c r="AE41" s="153"/>
      <c r="AF41" s="153"/>
      <c r="AG41" s="153"/>
      <c r="AH41" s="153"/>
      <c r="AI41" s="69"/>
      <c r="AJ41" s="32"/>
      <c r="AK41" s="33"/>
    </row>
    <row r="42" spans="1:37">
      <c r="B42" s="285"/>
      <c r="C42" s="8"/>
      <c r="D42" s="152"/>
      <c r="E42" s="1429"/>
      <c r="F42" s="1429"/>
      <c r="G42" s="1429"/>
      <c r="H42" s="1429"/>
      <c r="I42" s="1428"/>
      <c r="J42" s="1429"/>
      <c r="K42" s="1430"/>
      <c r="L42" s="1430"/>
      <c r="M42" s="1429"/>
      <c r="N42" s="1429"/>
      <c r="O42" s="1429"/>
      <c r="P42" s="1428"/>
      <c r="Q42" s="1447"/>
      <c r="R42" s="1584"/>
      <c r="S42" s="1429"/>
      <c r="T42" s="1429"/>
      <c r="U42" s="1429"/>
      <c r="V42" s="1429"/>
      <c r="W42" s="1430"/>
      <c r="X42" s="1429"/>
      <c r="Y42" s="1429"/>
      <c r="Z42" s="1429"/>
      <c r="AA42" s="1429"/>
      <c r="AB42" s="1429"/>
      <c r="AC42" s="1429"/>
      <c r="AD42" s="1578"/>
      <c r="AE42" s="153"/>
      <c r="AF42" s="153"/>
      <c r="AG42" s="153"/>
      <c r="AH42" s="153"/>
      <c r="AI42" s="69"/>
      <c r="AJ42" s="32"/>
      <c r="AK42" s="33"/>
    </row>
    <row r="43" spans="1:37">
      <c r="B43" s="281">
        <v>1579</v>
      </c>
      <c r="C43" s="8"/>
      <c r="D43" s="158" t="s">
        <v>8</v>
      </c>
      <c r="E43" s="1436"/>
      <c r="F43" s="1436"/>
      <c r="G43" s="1436"/>
      <c r="H43" s="1436"/>
      <c r="I43" s="1435"/>
      <c r="J43" s="1436"/>
      <c r="K43" s="1437"/>
      <c r="L43" s="1437"/>
      <c r="M43" s="1436"/>
      <c r="N43" s="1436"/>
      <c r="O43" s="1436"/>
      <c r="P43" s="1435"/>
      <c r="Q43" s="1438"/>
      <c r="R43" s="1579"/>
      <c r="S43" s="1436"/>
      <c r="T43" s="1436"/>
      <c r="U43" s="1436"/>
      <c r="V43" s="1436"/>
      <c r="W43" s="1437"/>
      <c r="X43" s="1436"/>
      <c r="Y43" s="1436"/>
      <c r="Z43" s="1436"/>
      <c r="AA43" s="1436"/>
      <c r="AB43" s="1436"/>
      <c r="AC43" s="1436"/>
      <c r="AD43" s="1580"/>
      <c r="AE43" s="159"/>
      <c r="AF43" s="159"/>
      <c r="AG43" s="159"/>
      <c r="AH43" s="159"/>
      <c r="AI43" s="161"/>
      <c r="AJ43" s="37">
        <f>SUM(F43:AE43)</f>
        <v>0</v>
      </c>
      <c r="AK43" s="38">
        <f>SUM(F44:AE44)</f>
        <v>0</v>
      </c>
    </row>
    <row r="44" spans="1:37">
      <c r="A44" s="39"/>
      <c r="B44" s="283"/>
      <c r="C44" s="284">
        <f>SUM(AJ41:AK44)</f>
        <v>0</v>
      </c>
      <c r="D44" s="164" t="s">
        <v>9</v>
      </c>
      <c r="E44" s="1581"/>
      <c r="F44" s="1581"/>
      <c r="G44" s="1581"/>
      <c r="H44" s="1581"/>
      <c r="I44" s="1588"/>
      <c r="J44" s="1581"/>
      <c r="K44" s="1599"/>
      <c r="L44" s="1599"/>
      <c r="M44" s="1581"/>
      <c r="N44" s="1581"/>
      <c r="O44" s="1581"/>
      <c r="P44" s="1588"/>
      <c r="Q44" s="1589"/>
      <c r="R44" s="1600"/>
      <c r="S44" s="1581"/>
      <c r="T44" s="1581"/>
      <c r="U44" s="1581"/>
      <c r="V44" s="1581"/>
      <c r="W44" s="1599"/>
      <c r="X44" s="1581"/>
      <c r="Y44" s="1581"/>
      <c r="Z44" s="1581"/>
      <c r="AA44" s="1581"/>
      <c r="AB44" s="1581"/>
      <c r="AC44" s="1581"/>
      <c r="AD44" s="1583"/>
      <c r="AE44" s="165"/>
      <c r="AF44" s="165"/>
      <c r="AG44" s="165"/>
      <c r="AH44" s="165"/>
      <c r="AI44" s="167"/>
      <c r="AJ44" s="45"/>
      <c r="AK44" s="33"/>
    </row>
    <row r="45" spans="1:37">
      <c r="B45" s="285"/>
      <c r="C45" s="12" t="s">
        <v>43</v>
      </c>
      <c r="D45" s="152" t="s">
        <v>7</v>
      </c>
      <c r="E45" s="1421"/>
      <c r="F45" s="1421"/>
      <c r="G45" s="1421"/>
      <c r="H45" s="1421"/>
      <c r="I45" s="1420" t="s">
        <v>5</v>
      </c>
      <c r="J45" s="1421"/>
      <c r="K45" s="1422"/>
      <c r="L45" s="1422"/>
      <c r="M45" s="1421"/>
      <c r="N45" s="1421"/>
      <c r="O45" s="1421"/>
      <c r="P45" s="1420" t="s">
        <v>31</v>
      </c>
      <c r="Q45" s="1444"/>
      <c r="R45" s="1574"/>
      <c r="S45" s="1421"/>
      <c r="T45" s="1421"/>
      <c r="U45" s="1421"/>
      <c r="V45" s="1421"/>
      <c r="W45" s="1422" t="s">
        <v>29</v>
      </c>
      <c r="X45" s="1421"/>
      <c r="Y45" s="1421"/>
      <c r="Z45" s="1421"/>
      <c r="AA45" s="1421"/>
      <c r="AB45" s="1421"/>
      <c r="AC45" s="1421"/>
      <c r="AD45" s="1575" t="s">
        <v>5</v>
      </c>
      <c r="AE45" s="153"/>
      <c r="AF45" s="153"/>
      <c r="AG45" s="153"/>
      <c r="AH45" s="153"/>
      <c r="AI45" s="69"/>
      <c r="AJ45" s="32"/>
      <c r="AK45" s="33"/>
    </row>
    <row r="46" spans="1:37">
      <c r="B46" s="285"/>
      <c r="C46" s="12"/>
      <c r="D46" s="152"/>
      <c r="E46" s="1429"/>
      <c r="F46" s="1429"/>
      <c r="G46" s="1429"/>
      <c r="H46" s="1429"/>
      <c r="I46" s="1428"/>
      <c r="J46" s="1429"/>
      <c r="K46" s="1430"/>
      <c r="L46" s="1430"/>
      <c r="M46" s="1429"/>
      <c r="N46" s="1429"/>
      <c r="O46" s="1429"/>
      <c r="P46" s="1428"/>
      <c r="Q46" s="1447"/>
      <c r="R46" s="1584"/>
      <c r="S46" s="1429"/>
      <c r="T46" s="1429"/>
      <c r="U46" s="1429"/>
      <c r="V46" s="1429"/>
      <c r="W46" s="1430"/>
      <c r="X46" s="1429"/>
      <c r="Y46" s="1429"/>
      <c r="Z46" s="1429"/>
      <c r="AA46" s="1429"/>
      <c r="AB46" s="1429"/>
      <c r="AC46" s="1429"/>
      <c r="AD46" s="1578"/>
      <c r="AE46" s="153"/>
      <c r="AF46" s="153"/>
      <c r="AG46" s="153"/>
      <c r="AH46" s="153"/>
      <c r="AI46" s="69"/>
      <c r="AJ46" s="32"/>
      <c r="AK46" s="33"/>
    </row>
    <row r="47" spans="1:37">
      <c r="B47" s="281">
        <v>1802</v>
      </c>
      <c r="C47" s="12"/>
      <c r="D47" s="158" t="s">
        <v>8</v>
      </c>
      <c r="E47" s="1436"/>
      <c r="F47" s="1436"/>
      <c r="G47" s="1436"/>
      <c r="H47" s="1436"/>
      <c r="I47" s="1435"/>
      <c r="J47" s="1436"/>
      <c r="K47" s="1437"/>
      <c r="L47" s="1437"/>
      <c r="M47" s="1436"/>
      <c r="N47" s="1436"/>
      <c r="O47" s="1436"/>
      <c r="P47" s="1435"/>
      <c r="Q47" s="1438"/>
      <c r="R47" s="1579"/>
      <c r="S47" s="1436"/>
      <c r="T47" s="1436"/>
      <c r="U47" s="1436"/>
      <c r="V47" s="1436"/>
      <c r="W47" s="1437"/>
      <c r="X47" s="1436"/>
      <c r="Y47" s="1436"/>
      <c r="Z47" s="1436"/>
      <c r="AA47" s="1436"/>
      <c r="AB47" s="1436"/>
      <c r="AC47" s="1436"/>
      <c r="AD47" s="1580"/>
      <c r="AE47" s="159"/>
      <c r="AF47" s="159"/>
      <c r="AG47" s="159"/>
      <c r="AH47" s="159"/>
      <c r="AI47" s="161"/>
      <c r="AJ47" s="37">
        <f>SUM(F47:AE47)</f>
        <v>0</v>
      </c>
      <c r="AK47" s="38">
        <f>SUM(F48:AE48)</f>
        <v>0</v>
      </c>
    </row>
    <row r="48" spans="1:37">
      <c r="A48" s="39"/>
      <c r="B48" s="97"/>
      <c r="C48" s="284">
        <f>SUM(AJ45:AK48)</f>
        <v>0</v>
      </c>
      <c r="D48" s="164" t="s">
        <v>9</v>
      </c>
      <c r="E48" s="1581"/>
      <c r="F48" s="1581"/>
      <c r="G48" s="1581"/>
      <c r="H48" s="1581"/>
      <c r="I48" s="1588"/>
      <c r="J48" s="1581"/>
      <c r="K48" s="1599"/>
      <c r="L48" s="1599"/>
      <c r="M48" s="1581"/>
      <c r="N48" s="1581"/>
      <c r="O48" s="1581"/>
      <c r="P48" s="1588"/>
      <c r="Q48" s="1589"/>
      <c r="R48" s="1600"/>
      <c r="S48" s="1581"/>
      <c r="T48" s="1581"/>
      <c r="U48" s="1581"/>
      <c r="V48" s="1581"/>
      <c r="W48" s="1599"/>
      <c r="X48" s="1581"/>
      <c r="Y48" s="1581"/>
      <c r="Z48" s="1581"/>
      <c r="AA48" s="1581"/>
      <c r="AB48" s="1581"/>
      <c r="AC48" s="1581"/>
      <c r="AD48" s="1583"/>
      <c r="AE48" s="165"/>
      <c r="AF48" s="165"/>
      <c r="AG48" s="165"/>
      <c r="AH48" s="165"/>
      <c r="AI48" s="167"/>
      <c r="AJ48" s="45"/>
      <c r="AK48" s="33"/>
    </row>
    <row r="49" spans="1:37">
      <c r="B49" s="83"/>
      <c r="C49" s="12" t="s">
        <v>42</v>
      </c>
      <c r="D49" s="152" t="s">
        <v>7</v>
      </c>
      <c r="E49" s="1421"/>
      <c r="F49" s="1421"/>
      <c r="G49" s="1587"/>
      <c r="H49" s="1587"/>
      <c r="I49" s="1420"/>
      <c r="J49" s="1421"/>
      <c r="K49" s="1422"/>
      <c r="L49" s="1422"/>
      <c r="M49" s="1421"/>
      <c r="N49" s="1421"/>
      <c r="O49" s="1421"/>
      <c r="P49" s="1420"/>
      <c r="Q49" s="1444"/>
      <c r="R49" s="1574"/>
      <c r="S49" s="1421"/>
      <c r="T49" s="1421"/>
      <c r="U49" s="1421"/>
      <c r="V49" s="1421"/>
      <c r="W49" s="1422"/>
      <c r="X49" s="1421"/>
      <c r="Y49" s="1421"/>
      <c r="Z49" s="1421"/>
      <c r="AA49" s="1421"/>
      <c r="AB49" s="1587"/>
      <c r="AC49" s="1587"/>
      <c r="AD49" s="1575"/>
      <c r="AE49" s="153"/>
      <c r="AF49" s="153"/>
      <c r="AG49" s="153"/>
      <c r="AH49" s="153"/>
      <c r="AI49" s="69"/>
      <c r="AJ49" s="32"/>
      <c r="AK49" s="33"/>
    </row>
    <row r="50" spans="1:37">
      <c r="B50" s="83"/>
      <c r="C50" s="12"/>
      <c r="D50" s="152"/>
      <c r="E50" s="1429"/>
      <c r="F50" s="1429"/>
      <c r="G50" s="1585"/>
      <c r="H50" s="1585"/>
      <c r="I50" s="1428"/>
      <c r="J50" s="1429"/>
      <c r="K50" s="1430"/>
      <c r="L50" s="1430"/>
      <c r="M50" s="1429"/>
      <c r="N50" s="1429"/>
      <c r="O50" s="1429"/>
      <c r="P50" s="1428"/>
      <c r="Q50" s="1447"/>
      <c r="R50" s="1584"/>
      <c r="S50" s="1429"/>
      <c r="T50" s="1429"/>
      <c r="U50" s="1429"/>
      <c r="V50" s="1429"/>
      <c r="W50" s="1430"/>
      <c r="X50" s="1429"/>
      <c r="Y50" s="1429"/>
      <c r="Z50" s="1429"/>
      <c r="AA50" s="1429"/>
      <c r="AB50" s="1585"/>
      <c r="AC50" s="1585"/>
      <c r="AD50" s="1578"/>
      <c r="AE50" s="153"/>
      <c r="AF50" s="153"/>
      <c r="AG50" s="153"/>
      <c r="AH50" s="153"/>
      <c r="AI50" s="69"/>
      <c r="AJ50" s="32"/>
      <c r="AK50" s="33"/>
    </row>
    <row r="51" spans="1:37">
      <c r="B51" s="91"/>
      <c r="C51" s="12"/>
      <c r="D51" s="158" t="s">
        <v>8</v>
      </c>
      <c r="E51" s="1436"/>
      <c r="F51" s="1436"/>
      <c r="G51" s="1436"/>
      <c r="H51" s="1436"/>
      <c r="I51" s="1435"/>
      <c r="J51" s="1436"/>
      <c r="K51" s="1437"/>
      <c r="L51" s="1437"/>
      <c r="M51" s="1436"/>
      <c r="N51" s="1436"/>
      <c r="O51" s="1436"/>
      <c r="P51" s="1435"/>
      <c r="Q51" s="1438"/>
      <c r="R51" s="1579"/>
      <c r="S51" s="1436"/>
      <c r="T51" s="1436"/>
      <c r="U51" s="1436"/>
      <c r="V51" s="1436"/>
      <c r="W51" s="1437"/>
      <c r="X51" s="1436"/>
      <c r="Y51" s="1436"/>
      <c r="Z51" s="1436"/>
      <c r="AA51" s="1436"/>
      <c r="AB51" s="1436"/>
      <c r="AC51" s="1436"/>
      <c r="AD51" s="1580"/>
      <c r="AE51" s="159"/>
      <c r="AF51" s="159"/>
      <c r="AG51" s="159"/>
      <c r="AH51" s="159"/>
      <c r="AI51" s="161"/>
      <c r="AJ51" s="37">
        <f>SUM(F51:AE51)</f>
        <v>0</v>
      </c>
      <c r="AK51" s="38">
        <f>SUM(F52:AE52)</f>
        <v>0</v>
      </c>
    </row>
    <row r="52" spans="1:37">
      <c r="A52" s="39"/>
      <c r="B52" s="97"/>
      <c r="C52" s="284">
        <f>SUM(AJ49:AK52)</f>
        <v>0</v>
      </c>
      <c r="D52" s="164" t="s">
        <v>9</v>
      </c>
      <c r="E52" s="1581"/>
      <c r="F52" s="1581"/>
      <c r="G52" s="1581"/>
      <c r="H52" s="1581"/>
      <c r="I52" s="1588"/>
      <c r="J52" s="1581"/>
      <c r="K52" s="1442"/>
      <c r="L52" s="1442"/>
      <c r="M52" s="1581"/>
      <c r="N52" s="1581"/>
      <c r="O52" s="1581"/>
      <c r="P52" s="1588"/>
      <c r="Q52" s="1589"/>
      <c r="R52" s="1582"/>
      <c r="S52" s="1581"/>
      <c r="T52" s="1581"/>
      <c r="U52" s="1581"/>
      <c r="V52" s="1581"/>
      <c r="W52" s="1442"/>
      <c r="X52" s="1581"/>
      <c r="Y52" s="1581"/>
      <c r="Z52" s="1581"/>
      <c r="AA52" s="1581"/>
      <c r="AB52" s="1581"/>
      <c r="AC52" s="1581"/>
      <c r="AD52" s="1583"/>
      <c r="AE52" s="165"/>
      <c r="AF52" s="165"/>
      <c r="AG52" s="165"/>
      <c r="AH52" s="165"/>
      <c r="AI52" s="167"/>
      <c r="AJ52" s="45"/>
      <c r="AK52" s="33"/>
    </row>
    <row r="53" spans="1:37">
      <c r="B53" s="83"/>
      <c r="C53" s="12" t="s">
        <v>11</v>
      </c>
      <c r="D53" s="30" t="s">
        <v>7</v>
      </c>
      <c r="E53" s="1421"/>
      <c r="F53" s="1421"/>
      <c r="G53" s="1587"/>
      <c r="H53" s="1587"/>
      <c r="I53" s="1420"/>
      <c r="J53" s="1421"/>
      <c r="K53" s="1422"/>
      <c r="L53" s="1422"/>
      <c r="M53" s="1421"/>
      <c r="N53" s="1421"/>
      <c r="O53" s="1421"/>
      <c r="P53" s="1420"/>
      <c r="Q53" s="1444"/>
      <c r="R53" s="1574"/>
      <c r="S53" s="1421"/>
      <c r="T53" s="1421"/>
      <c r="U53" s="1421"/>
      <c r="V53" s="1421"/>
      <c r="W53" s="1422"/>
      <c r="X53" s="1421"/>
      <c r="Y53" s="1421"/>
      <c r="Z53" s="1421"/>
      <c r="AA53" s="1421"/>
      <c r="AB53" s="1587"/>
      <c r="AC53" s="1587"/>
      <c r="AD53" s="1575"/>
      <c r="AE53" s="232"/>
      <c r="AF53" s="232"/>
      <c r="AG53" s="232"/>
      <c r="AH53" s="232"/>
      <c r="AI53" s="291"/>
      <c r="AJ53" s="32"/>
      <c r="AK53" s="33"/>
    </row>
    <row r="54" spans="1:37">
      <c r="B54" s="83"/>
      <c r="C54" s="12"/>
      <c r="D54" s="30"/>
      <c r="E54" s="1429"/>
      <c r="F54" s="1429"/>
      <c r="G54" s="1585"/>
      <c r="H54" s="1585"/>
      <c r="I54" s="1428"/>
      <c r="J54" s="1429"/>
      <c r="K54" s="1430"/>
      <c r="L54" s="1430"/>
      <c r="M54" s="1429"/>
      <c r="N54" s="1429"/>
      <c r="O54" s="1429"/>
      <c r="P54" s="1428"/>
      <c r="Q54" s="1447"/>
      <c r="R54" s="1584"/>
      <c r="S54" s="1429"/>
      <c r="T54" s="1429"/>
      <c r="U54" s="1429"/>
      <c r="V54" s="1429"/>
      <c r="W54" s="1430"/>
      <c r="X54" s="1429"/>
      <c r="Y54" s="1429"/>
      <c r="Z54" s="1429"/>
      <c r="AA54" s="1429"/>
      <c r="AB54" s="1585"/>
      <c r="AC54" s="1585"/>
      <c r="AD54" s="1578"/>
      <c r="AE54" s="232"/>
      <c r="AF54" s="232"/>
      <c r="AG54" s="232"/>
      <c r="AH54" s="232"/>
      <c r="AI54" s="291"/>
      <c r="AJ54" s="32"/>
      <c r="AK54" s="33"/>
    </row>
    <row r="55" spans="1:37">
      <c r="B55" s="91"/>
      <c r="C55" s="12"/>
      <c r="D55" s="35" t="s">
        <v>8</v>
      </c>
      <c r="E55" s="1436"/>
      <c r="F55" s="1436"/>
      <c r="G55" s="1436"/>
      <c r="H55" s="1436"/>
      <c r="I55" s="1435"/>
      <c r="J55" s="1436"/>
      <c r="K55" s="1437"/>
      <c r="L55" s="1437"/>
      <c r="M55" s="1436"/>
      <c r="N55" s="1436"/>
      <c r="O55" s="1436"/>
      <c r="P55" s="1435"/>
      <c r="Q55" s="1438"/>
      <c r="R55" s="1579"/>
      <c r="S55" s="1436"/>
      <c r="T55" s="1436"/>
      <c r="U55" s="1436"/>
      <c r="V55" s="1436"/>
      <c r="W55" s="1437"/>
      <c r="X55" s="1436"/>
      <c r="Y55" s="1436"/>
      <c r="Z55" s="1436"/>
      <c r="AA55" s="1436"/>
      <c r="AB55" s="1436"/>
      <c r="AC55" s="1436"/>
      <c r="AD55" s="1580"/>
      <c r="AE55" s="216"/>
      <c r="AF55" s="216"/>
      <c r="AG55" s="216"/>
      <c r="AH55" s="216"/>
      <c r="AI55" s="292"/>
      <c r="AJ55" s="37">
        <f>SUM(F55:AE55)</f>
        <v>0</v>
      </c>
      <c r="AK55" s="38">
        <f>SUM(F56:AE56)</f>
        <v>0</v>
      </c>
    </row>
    <row r="56" spans="1:37">
      <c r="A56" s="39"/>
      <c r="B56" s="97"/>
      <c r="C56" s="284">
        <f>SUM(AJ53:AK56)</f>
        <v>0</v>
      </c>
      <c r="D56" s="42" t="s">
        <v>9</v>
      </c>
      <c r="E56" s="1581"/>
      <c r="F56" s="1581"/>
      <c r="G56" s="1581"/>
      <c r="H56" s="1581"/>
      <c r="I56" s="1588"/>
      <c r="J56" s="1581"/>
      <c r="K56" s="1442"/>
      <c r="L56" s="1442"/>
      <c r="M56" s="1581"/>
      <c r="N56" s="1581"/>
      <c r="O56" s="1581"/>
      <c r="P56" s="1588"/>
      <c r="Q56" s="1589"/>
      <c r="R56" s="1582"/>
      <c r="S56" s="1581"/>
      <c r="T56" s="1581"/>
      <c r="U56" s="1581"/>
      <c r="V56" s="1581"/>
      <c r="W56" s="1442"/>
      <c r="X56" s="1581"/>
      <c r="Y56" s="1581"/>
      <c r="Z56" s="1581"/>
      <c r="AA56" s="1581"/>
      <c r="AB56" s="1581"/>
      <c r="AC56" s="1581"/>
      <c r="AD56" s="1583"/>
      <c r="AE56" s="44"/>
      <c r="AF56" s="44"/>
      <c r="AG56" s="44"/>
      <c r="AH56" s="44"/>
      <c r="AI56" s="293"/>
      <c r="AJ56" s="105"/>
      <c r="AK56" s="33"/>
    </row>
    <row r="57" spans="1:37">
      <c r="B57" s="83"/>
      <c r="C57" s="7"/>
      <c r="D57" s="30" t="s">
        <v>7</v>
      </c>
      <c r="E57" s="1421"/>
      <c r="F57" s="1421"/>
      <c r="G57" s="1587"/>
      <c r="H57" s="1587"/>
      <c r="I57" s="1420"/>
      <c r="J57" s="1421"/>
      <c r="K57" s="1422"/>
      <c r="L57" s="1422"/>
      <c r="M57" s="1421"/>
      <c r="N57" s="1421"/>
      <c r="O57" s="1421"/>
      <c r="P57" s="1420"/>
      <c r="Q57" s="1444"/>
      <c r="R57" s="1574"/>
      <c r="S57" s="1421"/>
      <c r="T57" s="1421"/>
      <c r="U57" s="1421"/>
      <c r="V57" s="1421"/>
      <c r="W57" s="1422"/>
      <c r="X57" s="1421"/>
      <c r="Y57" s="1421"/>
      <c r="Z57" s="1421"/>
      <c r="AA57" s="1421"/>
      <c r="AB57" s="1587"/>
      <c r="AC57" s="1587"/>
      <c r="AD57" s="1575"/>
      <c r="AE57" s="232"/>
      <c r="AF57" s="232"/>
      <c r="AG57" s="232"/>
      <c r="AH57" s="232"/>
      <c r="AI57" s="291"/>
      <c r="AJ57" s="32"/>
      <c r="AK57" s="33"/>
    </row>
    <row r="58" spans="1:37">
      <c r="B58" s="83"/>
      <c r="C58" s="7"/>
      <c r="D58" s="30"/>
      <c r="E58" s="1429"/>
      <c r="F58" s="1429"/>
      <c r="G58" s="1585"/>
      <c r="H58" s="1585"/>
      <c r="I58" s="1428"/>
      <c r="J58" s="1429"/>
      <c r="K58" s="1430"/>
      <c r="L58" s="1430"/>
      <c r="M58" s="1429"/>
      <c r="N58" s="1429"/>
      <c r="O58" s="1429"/>
      <c r="P58" s="1428"/>
      <c r="Q58" s="1447"/>
      <c r="R58" s="1584"/>
      <c r="S58" s="1429"/>
      <c r="T58" s="1429"/>
      <c r="U58" s="1429"/>
      <c r="V58" s="1429"/>
      <c r="W58" s="1430"/>
      <c r="X58" s="1429"/>
      <c r="Y58" s="1429"/>
      <c r="Z58" s="1429"/>
      <c r="AA58" s="1429"/>
      <c r="AB58" s="1585"/>
      <c r="AC58" s="1585"/>
      <c r="AD58" s="1578"/>
      <c r="AE58" s="232"/>
      <c r="AF58" s="232"/>
      <c r="AG58" s="232"/>
      <c r="AH58" s="232"/>
      <c r="AI58" s="291"/>
      <c r="AJ58" s="32"/>
      <c r="AK58" s="33"/>
    </row>
    <row r="59" spans="1:37">
      <c r="B59" s="91"/>
      <c r="C59" s="7"/>
      <c r="D59" s="35" t="s">
        <v>8</v>
      </c>
      <c r="E59" s="1436"/>
      <c r="F59" s="1436"/>
      <c r="G59" s="1436"/>
      <c r="H59" s="1436"/>
      <c r="I59" s="1435"/>
      <c r="J59" s="1436"/>
      <c r="K59" s="1437"/>
      <c r="L59" s="1437"/>
      <c r="M59" s="1436"/>
      <c r="N59" s="1436"/>
      <c r="O59" s="1436"/>
      <c r="P59" s="1435"/>
      <c r="Q59" s="1438"/>
      <c r="R59" s="1579"/>
      <c r="S59" s="1436"/>
      <c r="T59" s="1436"/>
      <c r="U59" s="1436"/>
      <c r="V59" s="1436"/>
      <c r="W59" s="1437"/>
      <c r="X59" s="1436"/>
      <c r="Y59" s="1436"/>
      <c r="Z59" s="1436"/>
      <c r="AA59" s="1436"/>
      <c r="AB59" s="1436"/>
      <c r="AC59" s="1436"/>
      <c r="AD59" s="1580"/>
      <c r="AE59" s="216"/>
      <c r="AF59" s="216"/>
      <c r="AG59" s="216"/>
      <c r="AH59" s="216"/>
      <c r="AI59" s="292"/>
      <c r="AJ59" s="37">
        <f>SUM(F59:AE59)</f>
        <v>0</v>
      </c>
      <c r="AK59" s="38">
        <f>SUM(F60:AE60)</f>
        <v>0</v>
      </c>
    </row>
    <row r="60" spans="1:37">
      <c r="A60" s="39"/>
      <c r="B60" s="97"/>
      <c r="C60" s="284">
        <f>SUM(AJ57:AK60)</f>
        <v>0</v>
      </c>
      <c r="D60" s="42" t="s">
        <v>9</v>
      </c>
      <c r="E60" s="1581"/>
      <c r="F60" s="1581"/>
      <c r="G60" s="1581"/>
      <c r="H60" s="1581"/>
      <c r="I60" s="1588"/>
      <c r="J60" s="1581"/>
      <c r="K60" s="1442"/>
      <c r="L60" s="1442"/>
      <c r="M60" s="1581"/>
      <c r="N60" s="1581"/>
      <c r="O60" s="1581"/>
      <c r="P60" s="1588"/>
      <c r="Q60" s="1589"/>
      <c r="R60" s="1582"/>
      <c r="S60" s="1581"/>
      <c r="T60" s="1581"/>
      <c r="U60" s="1581"/>
      <c r="V60" s="1581"/>
      <c r="W60" s="1442"/>
      <c r="X60" s="1581"/>
      <c r="Y60" s="1581"/>
      <c r="Z60" s="1581"/>
      <c r="AA60" s="1581"/>
      <c r="AB60" s="1581"/>
      <c r="AC60" s="1581"/>
      <c r="AD60" s="1583"/>
      <c r="AE60" s="44"/>
      <c r="AF60" s="44"/>
      <c r="AG60" s="44"/>
      <c r="AH60" s="44"/>
      <c r="AI60" s="293"/>
      <c r="AJ60" s="105"/>
      <c r="AK60" s="33"/>
    </row>
    <row r="61" spans="1:37">
      <c r="A61" s="39"/>
      <c r="B61" s="294"/>
      <c r="C61" s="176"/>
      <c r="D61" s="177"/>
      <c r="E61" s="109"/>
      <c r="F61" s="110"/>
      <c r="G61" s="109"/>
      <c r="H61" s="110"/>
      <c r="I61" s="109"/>
      <c r="J61" s="109"/>
      <c r="K61" s="110"/>
      <c r="L61" s="109"/>
      <c r="M61" s="110"/>
      <c r="N61" s="110"/>
      <c r="O61" s="109"/>
      <c r="P61" s="109"/>
      <c r="Q61" s="110"/>
      <c r="R61" s="110"/>
      <c r="S61" s="109"/>
      <c r="T61" s="110"/>
      <c r="U61" s="109"/>
      <c r="V61" s="110"/>
      <c r="W61" s="109"/>
      <c r="X61" s="109"/>
      <c r="Y61" s="110"/>
      <c r="Z61" s="109"/>
      <c r="AA61" s="110"/>
      <c r="AB61" s="110"/>
      <c r="AC61" s="109"/>
      <c r="AD61" s="109"/>
      <c r="AE61" s="109"/>
      <c r="AF61" s="110"/>
      <c r="AG61" s="109"/>
      <c r="AH61" s="109"/>
      <c r="AI61" s="110"/>
      <c r="AJ61" s="111"/>
      <c r="AK61" s="111"/>
    </row>
    <row r="62" spans="1:37">
      <c r="A62" s="106" t="s">
        <v>4</v>
      </c>
      <c r="B62" s="178" t="s">
        <v>5</v>
      </c>
      <c r="C62" s="108" t="s">
        <v>27</v>
      </c>
      <c r="D62" s="109"/>
      <c r="E62" s="109"/>
      <c r="F62" s="110"/>
      <c r="G62" s="110"/>
      <c r="H62" s="110"/>
      <c r="I62" s="109"/>
      <c r="J62" s="109"/>
      <c r="K62" s="109"/>
      <c r="L62" s="109"/>
      <c r="M62" s="110"/>
      <c r="N62" s="110"/>
      <c r="O62" s="110"/>
      <c r="P62" s="109"/>
      <c r="Q62" s="109"/>
      <c r="R62" s="109"/>
      <c r="S62" s="109"/>
      <c r="T62" s="110"/>
      <c r="U62" s="110"/>
      <c r="V62" s="110"/>
      <c r="W62" s="109"/>
      <c r="X62" s="109"/>
      <c r="Y62" s="109"/>
      <c r="Z62" s="109"/>
      <c r="AA62" s="110"/>
      <c r="AB62" s="110"/>
      <c r="AC62" s="110"/>
      <c r="AD62" s="109"/>
      <c r="AE62" s="109"/>
      <c r="AF62" s="109"/>
      <c r="AG62" s="109"/>
      <c r="AH62" s="109"/>
      <c r="AI62" s="110"/>
      <c r="AJ62" s="111"/>
      <c r="AK62" s="111"/>
    </row>
    <row r="63" spans="1:37">
      <c r="A63" s="112">
        <v>8</v>
      </c>
      <c r="B63" s="179"/>
      <c r="C63" s="114" t="s">
        <v>70</v>
      </c>
      <c r="D63" s="115" t="s">
        <v>29</v>
      </c>
      <c r="E63" s="180">
        <f t="shared" ref="E63:AI63" si="0">COUNTIF(E$126:E$149,$D$152)</f>
        <v>0</v>
      </c>
      <c r="F63" s="180">
        <f t="shared" si="0"/>
        <v>0</v>
      </c>
      <c r="G63" s="180">
        <f t="shared" si="0"/>
        <v>0</v>
      </c>
      <c r="H63" s="180">
        <f t="shared" si="0"/>
        <v>0</v>
      </c>
      <c r="I63" s="180">
        <f t="shared" si="0"/>
        <v>0</v>
      </c>
      <c r="J63" s="180">
        <f t="shared" si="0"/>
        <v>0</v>
      </c>
      <c r="K63" s="180">
        <f t="shared" si="0"/>
        <v>0</v>
      </c>
      <c r="L63" s="180">
        <f t="shared" si="0"/>
        <v>0</v>
      </c>
      <c r="M63" s="180">
        <f t="shared" si="0"/>
        <v>0</v>
      </c>
      <c r="N63" s="180">
        <f t="shared" si="0"/>
        <v>0</v>
      </c>
      <c r="O63" s="180">
        <f t="shared" si="0"/>
        <v>0</v>
      </c>
      <c r="P63" s="180">
        <f t="shared" si="0"/>
        <v>0</v>
      </c>
      <c r="Q63" s="180">
        <f t="shared" si="0"/>
        <v>0</v>
      </c>
      <c r="R63" s="180">
        <f t="shared" si="0"/>
        <v>0</v>
      </c>
      <c r="S63" s="180">
        <f t="shared" si="0"/>
        <v>0</v>
      </c>
      <c r="T63" s="180">
        <f t="shared" si="0"/>
        <v>0</v>
      </c>
      <c r="U63" s="180">
        <f t="shared" si="0"/>
        <v>0</v>
      </c>
      <c r="V63" s="180">
        <f t="shared" si="0"/>
        <v>0</v>
      </c>
      <c r="W63" s="180">
        <f t="shared" si="0"/>
        <v>0</v>
      </c>
      <c r="X63" s="180">
        <f t="shared" si="0"/>
        <v>0</v>
      </c>
      <c r="Y63" s="180">
        <f t="shared" si="0"/>
        <v>0</v>
      </c>
      <c r="Z63" s="180">
        <f t="shared" si="0"/>
        <v>0</v>
      </c>
      <c r="AA63" s="180">
        <f t="shared" si="0"/>
        <v>0</v>
      </c>
      <c r="AB63" s="180">
        <f t="shared" si="0"/>
        <v>0</v>
      </c>
      <c r="AC63" s="180">
        <f t="shared" si="0"/>
        <v>0</v>
      </c>
      <c r="AD63" s="180">
        <f t="shared" si="0"/>
        <v>0</v>
      </c>
      <c r="AE63" s="180">
        <f t="shared" si="0"/>
        <v>0</v>
      </c>
      <c r="AF63" s="180">
        <f t="shared" si="0"/>
        <v>0</v>
      </c>
      <c r="AG63" s="180">
        <f t="shared" si="0"/>
        <v>0</v>
      </c>
      <c r="AH63" s="180">
        <f t="shared" si="0"/>
        <v>0</v>
      </c>
      <c r="AI63" s="180">
        <f t="shared" si="0"/>
        <v>0</v>
      </c>
      <c r="AJ63" s="117"/>
      <c r="AK63" s="117"/>
    </row>
    <row r="64" spans="1:37">
      <c r="A64" s="181">
        <v>6</v>
      </c>
      <c r="B64" s="295">
        <v>2</v>
      </c>
      <c r="C64" s="183" t="s">
        <v>71</v>
      </c>
      <c r="D64" s="184" t="s">
        <v>31</v>
      </c>
      <c r="E64" s="185">
        <f t="shared" ref="E64:AI64" si="1">COUNTIF(E$126:E$149,$D$153)</f>
        <v>0</v>
      </c>
      <c r="F64" s="185">
        <f t="shared" si="1"/>
        <v>0</v>
      </c>
      <c r="G64" s="185">
        <f t="shared" si="1"/>
        <v>0</v>
      </c>
      <c r="H64" s="185">
        <f t="shared" si="1"/>
        <v>0</v>
      </c>
      <c r="I64" s="185">
        <f t="shared" si="1"/>
        <v>0</v>
      </c>
      <c r="J64" s="185">
        <f t="shared" si="1"/>
        <v>0</v>
      </c>
      <c r="K64" s="185">
        <f t="shared" si="1"/>
        <v>0</v>
      </c>
      <c r="L64" s="185">
        <f t="shared" si="1"/>
        <v>0</v>
      </c>
      <c r="M64" s="185">
        <f t="shared" si="1"/>
        <v>0</v>
      </c>
      <c r="N64" s="185">
        <f t="shared" si="1"/>
        <v>0</v>
      </c>
      <c r="O64" s="185">
        <f t="shared" si="1"/>
        <v>0</v>
      </c>
      <c r="P64" s="185">
        <f t="shared" si="1"/>
        <v>0</v>
      </c>
      <c r="Q64" s="185">
        <f t="shared" si="1"/>
        <v>0</v>
      </c>
      <c r="R64" s="185">
        <f t="shared" si="1"/>
        <v>0</v>
      </c>
      <c r="S64" s="185">
        <f t="shared" si="1"/>
        <v>0</v>
      </c>
      <c r="T64" s="185">
        <f t="shared" si="1"/>
        <v>0</v>
      </c>
      <c r="U64" s="185">
        <f t="shared" si="1"/>
        <v>0</v>
      </c>
      <c r="V64" s="185">
        <f t="shared" si="1"/>
        <v>0</v>
      </c>
      <c r="W64" s="185">
        <f t="shared" si="1"/>
        <v>0</v>
      </c>
      <c r="X64" s="185">
        <f t="shared" si="1"/>
        <v>0</v>
      </c>
      <c r="Y64" s="185">
        <f t="shared" si="1"/>
        <v>0</v>
      </c>
      <c r="Z64" s="185">
        <f t="shared" si="1"/>
        <v>0</v>
      </c>
      <c r="AA64" s="185">
        <f t="shared" si="1"/>
        <v>0</v>
      </c>
      <c r="AB64" s="185">
        <f t="shared" si="1"/>
        <v>0</v>
      </c>
      <c r="AC64" s="185">
        <f t="shared" si="1"/>
        <v>0</v>
      </c>
      <c r="AD64" s="185">
        <f t="shared" si="1"/>
        <v>0</v>
      </c>
      <c r="AE64" s="185">
        <f t="shared" si="1"/>
        <v>0</v>
      </c>
      <c r="AF64" s="185">
        <f t="shared" si="1"/>
        <v>0</v>
      </c>
      <c r="AG64" s="185">
        <f t="shared" si="1"/>
        <v>0</v>
      </c>
      <c r="AH64" s="185">
        <f t="shared" si="1"/>
        <v>0</v>
      </c>
      <c r="AI64" s="185">
        <f t="shared" si="1"/>
        <v>0</v>
      </c>
      <c r="AJ64" s="117"/>
      <c r="AK64" s="117"/>
    </row>
    <row r="65" spans="1:37">
      <c r="A65" s="122">
        <v>2</v>
      </c>
      <c r="B65" s="296">
        <v>6</v>
      </c>
      <c r="C65" s="121" t="s">
        <v>72</v>
      </c>
      <c r="D65" s="122" t="s">
        <v>5</v>
      </c>
      <c r="E65" s="123">
        <f t="shared" ref="E65:AI65" si="2">COUNTIF(E$126:E$149,$D$154)</f>
        <v>0</v>
      </c>
      <c r="F65" s="123">
        <f t="shared" si="2"/>
        <v>0</v>
      </c>
      <c r="G65" s="123">
        <f t="shared" si="2"/>
        <v>0</v>
      </c>
      <c r="H65" s="123">
        <f t="shared" si="2"/>
        <v>0</v>
      </c>
      <c r="I65" s="123">
        <f t="shared" si="2"/>
        <v>0</v>
      </c>
      <c r="J65" s="123">
        <f t="shared" si="2"/>
        <v>0</v>
      </c>
      <c r="K65" s="123">
        <f t="shared" si="2"/>
        <v>0</v>
      </c>
      <c r="L65" s="123">
        <f t="shared" si="2"/>
        <v>0</v>
      </c>
      <c r="M65" s="123">
        <f t="shared" si="2"/>
        <v>0</v>
      </c>
      <c r="N65" s="123">
        <f t="shared" si="2"/>
        <v>0</v>
      </c>
      <c r="O65" s="123">
        <f t="shared" si="2"/>
        <v>0</v>
      </c>
      <c r="P65" s="123">
        <f t="shared" si="2"/>
        <v>0</v>
      </c>
      <c r="Q65" s="123">
        <f t="shared" si="2"/>
        <v>0</v>
      </c>
      <c r="R65" s="123">
        <f t="shared" si="2"/>
        <v>0</v>
      </c>
      <c r="S65" s="123">
        <f t="shared" si="2"/>
        <v>0</v>
      </c>
      <c r="T65" s="123">
        <f t="shared" si="2"/>
        <v>0</v>
      </c>
      <c r="U65" s="123">
        <f t="shared" si="2"/>
        <v>0</v>
      </c>
      <c r="V65" s="123">
        <f t="shared" si="2"/>
        <v>0</v>
      </c>
      <c r="W65" s="123">
        <f t="shared" si="2"/>
        <v>0</v>
      </c>
      <c r="X65" s="123">
        <f t="shared" si="2"/>
        <v>0</v>
      </c>
      <c r="Y65" s="123">
        <f t="shared" si="2"/>
        <v>0</v>
      </c>
      <c r="Z65" s="123">
        <f t="shared" si="2"/>
        <v>0</v>
      </c>
      <c r="AA65" s="123">
        <f t="shared" si="2"/>
        <v>0</v>
      </c>
      <c r="AB65" s="123">
        <f t="shared" si="2"/>
        <v>0</v>
      </c>
      <c r="AC65" s="123">
        <f t="shared" si="2"/>
        <v>0</v>
      </c>
      <c r="AD65" s="123">
        <f t="shared" si="2"/>
        <v>0</v>
      </c>
      <c r="AE65" s="123">
        <f t="shared" si="2"/>
        <v>0</v>
      </c>
      <c r="AF65" s="123">
        <f t="shared" si="2"/>
        <v>0</v>
      </c>
      <c r="AG65" s="123">
        <f t="shared" si="2"/>
        <v>0</v>
      </c>
      <c r="AH65" s="123">
        <f t="shared" si="2"/>
        <v>0</v>
      </c>
      <c r="AI65" s="123">
        <f t="shared" si="2"/>
        <v>0</v>
      </c>
      <c r="AJ65" s="117"/>
      <c r="AK65" s="117"/>
    </row>
    <row r="67" spans="1:37">
      <c r="A67" s="127" t="s">
        <v>32</v>
      </c>
      <c r="B67" s="193"/>
      <c r="C67" s="129">
        <f>SUM(AJ29:AJ60)</f>
        <v>0</v>
      </c>
      <c r="D67" s="130"/>
      <c r="E67" s="297">
        <f t="shared" ref="E67:AI67" si="3">SUM(E29:E60)</f>
        <v>0</v>
      </c>
      <c r="F67" s="297">
        <f t="shared" si="3"/>
        <v>0</v>
      </c>
      <c r="G67" s="297">
        <f t="shared" si="3"/>
        <v>0</v>
      </c>
      <c r="H67" s="297">
        <f t="shared" si="3"/>
        <v>0</v>
      </c>
      <c r="I67" s="297">
        <f t="shared" si="3"/>
        <v>0</v>
      </c>
      <c r="J67" s="297">
        <f t="shared" si="3"/>
        <v>0</v>
      </c>
      <c r="K67" s="297">
        <f t="shared" si="3"/>
        <v>0</v>
      </c>
      <c r="L67" s="297">
        <f t="shared" si="3"/>
        <v>0</v>
      </c>
      <c r="M67" s="297">
        <f t="shared" si="3"/>
        <v>0</v>
      </c>
      <c r="N67" s="297">
        <f t="shared" si="3"/>
        <v>0</v>
      </c>
      <c r="O67" s="297">
        <f t="shared" si="3"/>
        <v>0</v>
      </c>
      <c r="P67" s="297">
        <f t="shared" si="3"/>
        <v>0</v>
      </c>
      <c r="Q67" s="297">
        <f t="shared" si="3"/>
        <v>0</v>
      </c>
      <c r="R67" s="297">
        <f t="shared" si="3"/>
        <v>0</v>
      </c>
      <c r="S67" s="297">
        <f t="shared" si="3"/>
        <v>0</v>
      </c>
      <c r="T67" s="297">
        <f t="shared" si="3"/>
        <v>0</v>
      </c>
      <c r="U67" s="297">
        <f t="shared" si="3"/>
        <v>0</v>
      </c>
      <c r="V67" s="297">
        <f t="shared" si="3"/>
        <v>0</v>
      </c>
      <c r="W67" s="297">
        <f t="shared" si="3"/>
        <v>0</v>
      </c>
      <c r="X67" s="297">
        <f t="shared" si="3"/>
        <v>0</v>
      </c>
      <c r="Y67" s="297">
        <f t="shared" si="3"/>
        <v>0</v>
      </c>
      <c r="Z67" s="297">
        <f t="shared" si="3"/>
        <v>0</v>
      </c>
      <c r="AA67" s="297">
        <f t="shared" si="3"/>
        <v>0</v>
      </c>
      <c r="AB67" s="297">
        <f t="shared" si="3"/>
        <v>0</v>
      </c>
      <c r="AC67" s="297">
        <f t="shared" si="3"/>
        <v>0</v>
      </c>
      <c r="AD67" s="297">
        <f t="shared" si="3"/>
        <v>0</v>
      </c>
      <c r="AE67" s="297">
        <f t="shared" si="3"/>
        <v>0</v>
      </c>
      <c r="AF67" s="297">
        <f t="shared" si="3"/>
        <v>0</v>
      </c>
      <c r="AG67" s="297">
        <f t="shared" si="3"/>
        <v>0</v>
      </c>
      <c r="AH67" s="297">
        <f t="shared" si="3"/>
        <v>0</v>
      </c>
      <c r="AI67" s="297">
        <f t="shared" si="3"/>
        <v>0</v>
      </c>
      <c r="AJ67" s="132">
        <f>SUM(F67:AE67)</f>
        <v>0</v>
      </c>
      <c r="AK67" s="133" t="s">
        <v>33</v>
      </c>
    </row>
    <row r="68" spans="1:37">
      <c r="A68" s="135" t="s">
        <v>34</v>
      </c>
      <c r="B68" s="195"/>
      <c r="C68" s="196">
        <f>SUM(AK29:AK60)</f>
        <v>0</v>
      </c>
      <c r="D68" s="130"/>
      <c r="E68" s="298" t="str">
        <f t="shared" ref="E68:AI68" si="4">IF(E67=24,1,"ERRORE")</f>
        <v>ERRORE</v>
      </c>
      <c r="F68" s="298" t="str">
        <f t="shared" si="4"/>
        <v>ERRORE</v>
      </c>
      <c r="G68" s="298" t="str">
        <f t="shared" si="4"/>
        <v>ERRORE</v>
      </c>
      <c r="H68" s="298" t="str">
        <f t="shared" si="4"/>
        <v>ERRORE</v>
      </c>
      <c r="I68" s="298" t="str">
        <f t="shared" si="4"/>
        <v>ERRORE</v>
      </c>
      <c r="J68" s="298" t="str">
        <f t="shared" si="4"/>
        <v>ERRORE</v>
      </c>
      <c r="K68" s="298" t="str">
        <f t="shared" si="4"/>
        <v>ERRORE</v>
      </c>
      <c r="L68" s="298" t="str">
        <f t="shared" si="4"/>
        <v>ERRORE</v>
      </c>
      <c r="M68" s="298" t="str">
        <f t="shared" si="4"/>
        <v>ERRORE</v>
      </c>
      <c r="N68" s="298" t="str">
        <f t="shared" si="4"/>
        <v>ERRORE</v>
      </c>
      <c r="O68" s="298" t="str">
        <f t="shared" si="4"/>
        <v>ERRORE</v>
      </c>
      <c r="P68" s="298" t="str">
        <f t="shared" si="4"/>
        <v>ERRORE</v>
      </c>
      <c r="Q68" s="298" t="str">
        <f t="shared" si="4"/>
        <v>ERRORE</v>
      </c>
      <c r="R68" s="298" t="str">
        <f t="shared" si="4"/>
        <v>ERRORE</v>
      </c>
      <c r="S68" s="298" t="str">
        <f t="shared" si="4"/>
        <v>ERRORE</v>
      </c>
      <c r="T68" s="298" t="str">
        <f t="shared" si="4"/>
        <v>ERRORE</v>
      </c>
      <c r="U68" s="298" t="str">
        <f t="shared" si="4"/>
        <v>ERRORE</v>
      </c>
      <c r="V68" s="298" t="str">
        <f t="shared" si="4"/>
        <v>ERRORE</v>
      </c>
      <c r="W68" s="298" t="str">
        <f t="shared" si="4"/>
        <v>ERRORE</v>
      </c>
      <c r="X68" s="298" t="str">
        <f t="shared" si="4"/>
        <v>ERRORE</v>
      </c>
      <c r="Y68" s="298" t="str">
        <f t="shared" si="4"/>
        <v>ERRORE</v>
      </c>
      <c r="Z68" s="298" t="str">
        <f t="shared" si="4"/>
        <v>ERRORE</v>
      </c>
      <c r="AA68" s="298" t="str">
        <f t="shared" si="4"/>
        <v>ERRORE</v>
      </c>
      <c r="AB68" s="298" t="str">
        <f t="shared" si="4"/>
        <v>ERRORE</v>
      </c>
      <c r="AC68" s="298" t="str">
        <f t="shared" si="4"/>
        <v>ERRORE</v>
      </c>
      <c r="AD68" s="298" t="str">
        <f t="shared" si="4"/>
        <v>ERRORE</v>
      </c>
      <c r="AE68" s="298" t="str">
        <f t="shared" si="4"/>
        <v>ERRORE</v>
      </c>
      <c r="AF68" s="298" t="str">
        <f t="shared" si="4"/>
        <v>ERRORE</v>
      </c>
      <c r="AG68" s="298" t="str">
        <f t="shared" si="4"/>
        <v>ERRORE</v>
      </c>
      <c r="AH68" s="298" t="str">
        <f t="shared" si="4"/>
        <v>ERRORE</v>
      </c>
      <c r="AI68" s="298" t="str">
        <f t="shared" si="4"/>
        <v>ERRORE</v>
      </c>
      <c r="AJ68" s="138">
        <f>SUM(AJ29:AK60)</f>
        <v>0</v>
      </c>
      <c r="AK68" s="133" t="s">
        <v>35</v>
      </c>
    </row>
    <row r="69" spans="1:37">
      <c r="A69" s="139" t="s">
        <v>36</v>
      </c>
      <c r="B69" s="198"/>
      <c r="C69" s="141">
        <f>SUM(C67:C68)</f>
        <v>0</v>
      </c>
      <c r="D69" s="130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199"/>
      <c r="AK69" s="133"/>
    </row>
    <row r="71" spans="1:37">
      <c r="B71" s="75"/>
      <c r="C71" s="76"/>
      <c r="D71" s="76"/>
      <c r="E71" s="76" t="s">
        <v>29</v>
      </c>
      <c r="F71" s="76"/>
      <c r="G71" s="299"/>
      <c r="H71" s="300"/>
      <c r="I71" s="76" t="s">
        <v>31</v>
      </c>
      <c r="J71" s="76"/>
      <c r="K71" s="76"/>
      <c r="L71" s="76"/>
      <c r="M71" s="76"/>
      <c r="N71" s="76"/>
      <c r="O71" s="76"/>
      <c r="P71" s="76" t="s">
        <v>29</v>
      </c>
      <c r="Q71" s="76"/>
      <c r="R71" s="76"/>
      <c r="S71" s="76"/>
      <c r="T71" s="76"/>
      <c r="U71" s="76"/>
      <c r="V71" s="76"/>
      <c r="W71" s="76" t="s">
        <v>31</v>
      </c>
      <c r="X71" s="76"/>
      <c r="Y71" s="76"/>
      <c r="Z71" s="76"/>
      <c r="AA71" s="76"/>
      <c r="AB71" s="76"/>
      <c r="AC71" s="76"/>
      <c r="AD71" s="76" t="s">
        <v>29</v>
      </c>
      <c r="AE71" s="76"/>
      <c r="AF71" s="76"/>
      <c r="AG71" s="76"/>
      <c r="AH71" s="76"/>
      <c r="AI71" s="76"/>
      <c r="AJ71" s="76"/>
      <c r="AK71" s="76"/>
    </row>
    <row r="72" spans="1:37">
      <c r="C72" s="16"/>
      <c r="D72" s="17"/>
      <c r="E72" s="18">
        <v>1</v>
      </c>
      <c r="F72" s="18">
        <v>2</v>
      </c>
      <c r="G72" s="18">
        <v>3</v>
      </c>
      <c r="H72" s="18">
        <v>4</v>
      </c>
      <c r="I72" s="18">
        <v>5</v>
      </c>
      <c r="J72" s="18">
        <v>6</v>
      </c>
      <c r="K72" s="18">
        <v>7</v>
      </c>
      <c r="L72" s="18">
        <v>8</v>
      </c>
      <c r="M72" s="18">
        <v>9</v>
      </c>
      <c r="N72" s="18">
        <v>10</v>
      </c>
      <c r="O72" s="18">
        <v>11</v>
      </c>
      <c r="P72" s="18">
        <v>12</v>
      </c>
      <c r="Q72" s="18">
        <v>13</v>
      </c>
      <c r="R72" s="18">
        <v>14</v>
      </c>
      <c r="S72" s="18">
        <v>15</v>
      </c>
      <c r="T72" s="18">
        <v>16</v>
      </c>
      <c r="U72" s="18">
        <v>17</v>
      </c>
      <c r="V72" s="18">
        <v>18</v>
      </c>
      <c r="W72" s="18">
        <v>19</v>
      </c>
      <c r="X72" s="18">
        <v>20</v>
      </c>
      <c r="Y72" s="18">
        <v>21</v>
      </c>
      <c r="Z72" s="18">
        <v>22</v>
      </c>
      <c r="AA72" s="18">
        <v>23</v>
      </c>
      <c r="AB72" s="18">
        <v>24</v>
      </c>
      <c r="AC72" s="279">
        <v>25</v>
      </c>
      <c r="AD72" s="18">
        <v>26</v>
      </c>
      <c r="AE72" s="18">
        <v>27</v>
      </c>
      <c r="AF72" s="279">
        <v>28</v>
      </c>
      <c r="AG72" s="18">
        <v>29</v>
      </c>
      <c r="AH72" s="18">
        <v>30</v>
      </c>
      <c r="AI72" s="18">
        <v>31</v>
      </c>
      <c r="AJ72" s="17"/>
      <c r="AK72" s="17"/>
    </row>
    <row r="73" spans="1:37">
      <c r="B73" s="15" t="s">
        <v>2</v>
      </c>
      <c r="C73" s="301" t="s">
        <v>11</v>
      </c>
      <c r="D73" s="22"/>
      <c r="E73" s="23" t="s">
        <v>187</v>
      </c>
      <c r="F73" s="23" t="s">
        <v>188</v>
      </c>
      <c r="G73" s="23" t="s">
        <v>89</v>
      </c>
      <c r="H73" s="936" t="s">
        <v>4</v>
      </c>
      <c r="I73" s="23" t="s">
        <v>186</v>
      </c>
      <c r="J73" s="23" t="s">
        <v>29</v>
      </c>
      <c r="K73" s="23" t="s">
        <v>29</v>
      </c>
      <c r="L73" s="23" t="s">
        <v>187</v>
      </c>
      <c r="M73" s="23" t="s">
        <v>188</v>
      </c>
      <c r="N73" s="23" t="s">
        <v>89</v>
      </c>
      <c r="O73" s="936" t="s">
        <v>4</v>
      </c>
      <c r="P73" s="23" t="s">
        <v>186</v>
      </c>
      <c r="Q73" s="23" t="s">
        <v>29</v>
      </c>
      <c r="R73" s="23" t="s">
        <v>29</v>
      </c>
      <c r="S73" s="1186" t="s">
        <v>187</v>
      </c>
      <c r="T73" s="23" t="s">
        <v>188</v>
      </c>
      <c r="U73" s="23" t="s">
        <v>89</v>
      </c>
      <c r="V73" s="936" t="s">
        <v>4</v>
      </c>
      <c r="W73" s="23" t="s">
        <v>186</v>
      </c>
      <c r="X73" s="23" t="s">
        <v>29</v>
      </c>
      <c r="Y73" s="23" t="s">
        <v>29</v>
      </c>
      <c r="Z73" s="23" t="s">
        <v>187</v>
      </c>
      <c r="AA73" s="23" t="s">
        <v>188</v>
      </c>
      <c r="AB73" s="23" t="s">
        <v>89</v>
      </c>
      <c r="AC73" s="936" t="s">
        <v>4</v>
      </c>
      <c r="AD73" s="23" t="s">
        <v>186</v>
      </c>
      <c r="AE73" s="23" t="s">
        <v>29</v>
      </c>
      <c r="AF73" s="23" t="s">
        <v>29</v>
      </c>
      <c r="AG73" s="23" t="s">
        <v>187</v>
      </c>
      <c r="AH73" s="23" t="s">
        <v>188</v>
      </c>
      <c r="AI73" s="23" t="s">
        <v>89</v>
      </c>
      <c r="AJ73" s="82" t="s">
        <v>4</v>
      </c>
      <c r="AK73" s="28" t="s">
        <v>5</v>
      </c>
    </row>
    <row r="74" spans="1:37">
      <c r="B74" s="83"/>
      <c r="C74" s="12" t="s">
        <v>11</v>
      </c>
      <c r="D74" s="152" t="s">
        <v>7</v>
      </c>
      <c r="E74" s="303"/>
      <c r="F74" s="303"/>
      <c r="G74" s="303"/>
      <c r="H74" s="1048"/>
      <c r="I74" s="303"/>
      <c r="J74" s="303"/>
      <c r="K74" s="303"/>
      <c r="L74" s="303"/>
      <c r="M74" s="303"/>
      <c r="N74" s="304"/>
      <c r="O74" s="1048"/>
      <c r="P74" s="303"/>
      <c r="Q74" s="304"/>
      <c r="R74" s="303"/>
      <c r="S74" s="2310"/>
      <c r="T74" s="304"/>
      <c r="U74" s="304"/>
      <c r="V74" s="1048"/>
      <c r="W74" s="303"/>
      <c r="X74" s="303"/>
      <c r="Y74" s="303"/>
      <c r="Z74" s="303"/>
      <c r="AA74" s="303"/>
      <c r="AB74" s="303"/>
      <c r="AC74" s="2311"/>
      <c r="AD74" s="303"/>
      <c r="AE74" s="303"/>
      <c r="AF74" s="303"/>
      <c r="AG74" s="303"/>
      <c r="AH74" s="303"/>
      <c r="AI74" s="303"/>
      <c r="AJ74" s="32"/>
      <c r="AK74" s="33"/>
    </row>
    <row r="75" spans="1:37">
      <c r="B75" s="83"/>
      <c r="C75" s="12"/>
      <c r="D75" s="152"/>
      <c r="E75" s="2312" t="s">
        <v>490</v>
      </c>
      <c r="F75" s="2312" t="s">
        <v>490</v>
      </c>
      <c r="G75" s="2313" t="s">
        <v>88</v>
      </c>
      <c r="H75" s="2313" t="s">
        <v>88</v>
      </c>
      <c r="I75" s="2312" t="s">
        <v>312</v>
      </c>
      <c r="J75" s="2312" t="s">
        <v>312</v>
      </c>
      <c r="K75" s="2312" t="s">
        <v>312</v>
      </c>
      <c r="L75" s="2312" t="s">
        <v>312</v>
      </c>
      <c r="M75" s="2312" t="s">
        <v>312</v>
      </c>
      <c r="N75" s="2312" t="s">
        <v>88</v>
      </c>
      <c r="O75" s="2313" t="s">
        <v>88</v>
      </c>
      <c r="P75" s="2312" t="s">
        <v>312</v>
      </c>
      <c r="Q75" s="2312" t="s">
        <v>312</v>
      </c>
      <c r="R75" s="2312" t="s">
        <v>312</v>
      </c>
      <c r="S75" s="2310" t="s">
        <v>311</v>
      </c>
      <c r="T75" s="2312" t="s">
        <v>312</v>
      </c>
      <c r="U75" s="2312" t="s">
        <v>88</v>
      </c>
      <c r="V75" s="2313" t="s">
        <v>88</v>
      </c>
      <c r="W75" s="2312" t="s">
        <v>312</v>
      </c>
      <c r="X75" s="2312" t="s">
        <v>312</v>
      </c>
      <c r="Y75" s="2312" t="s">
        <v>312</v>
      </c>
      <c r="Z75" s="2312" t="s">
        <v>312</v>
      </c>
      <c r="AA75" s="2312" t="s">
        <v>312</v>
      </c>
      <c r="AB75" s="2313" t="s">
        <v>88</v>
      </c>
      <c r="AC75" s="2312" t="s">
        <v>88</v>
      </c>
      <c r="AD75" s="2312" t="s">
        <v>312</v>
      </c>
      <c r="AE75" s="2312" t="s">
        <v>312</v>
      </c>
      <c r="AF75" s="2312" t="s">
        <v>312</v>
      </c>
      <c r="AG75" s="2312" t="s">
        <v>312</v>
      </c>
      <c r="AH75" s="2312" t="s">
        <v>312</v>
      </c>
      <c r="AI75" s="2313" t="s">
        <v>88</v>
      </c>
      <c r="AJ75" s="32"/>
      <c r="AK75" s="33"/>
    </row>
    <row r="76" spans="1:37">
      <c r="B76" s="91"/>
      <c r="C76" s="12"/>
      <c r="D76" s="158" t="s">
        <v>8</v>
      </c>
      <c r="E76" s="2314"/>
      <c r="F76" s="2314"/>
      <c r="G76" s="2314"/>
      <c r="H76" s="2314"/>
      <c r="I76" s="2314"/>
      <c r="J76" s="2314"/>
      <c r="K76" s="2314"/>
      <c r="L76" s="2314"/>
      <c r="M76" s="2314"/>
      <c r="N76" s="2315"/>
      <c r="O76" s="2314"/>
      <c r="P76" s="2314"/>
      <c r="Q76" s="2314"/>
      <c r="R76" s="2314"/>
      <c r="S76" s="2316"/>
      <c r="T76" s="2314"/>
      <c r="U76" s="2314"/>
      <c r="V76" s="2314"/>
      <c r="W76" s="2314"/>
      <c r="X76" s="2314"/>
      <c r="Y76" s="2314"/>
      <c r="Z76" s="2314"/>
      <c r="AA76" s="2314"/>
      <c r="AB76" s="2314"/>
      <c r="AC76" s="2317"/>
      <c r="AD76" s="2314"/>
      <c r="AE76" s="2314"/>
      <c r="AF76" s="2314"/>
      <c r="AG76" s="2314"/>
      <c r="AH76" s="2314"/>
      <c r="AI76" s="2314"/>
      <c r="AJ76" s="37">
        <f>SUM(F76:AE76)</f>
        <v>0</v>
      </c>
      <c r="AK76" s="38">
        <f>SUM(F77:AE77)</f>
        <v>0</v>
      </c>
    </row>
    <row r="77" spans="1:37">
      <c r="A77" s="39"/>
      <c r="B77" s="97"/>
      <c r="C77" s="250">
        <f>SUM(AJ74:AK77)</f>
        <v>0</v>
      </c>
      <c r="D77" s="164" t="s">
        <v>9</v>
      </c>
      <c r="E77" s="307"/>
      <c r="F77" s="307"/>
      <c r="G77" s="307"/>
      <c r="H77" s="2318"/>
      <c r="I77" s="307"/>
      <c r="J77" s="308"/>
      <c r="K77" s="307"/>
      <c r="L77" s="307"/>
      <c r="M77" s="307"/>
      <c r="N77" s="307"/>
      <c r="O77" s="2318"/>
      <c r="P77" s="309"/>
      <c r="Q77" s="308"/>
      <c r="R77" s="308"/>
      <c r="S77" s="2319"/>
      <c r="T77" s="307"/>
      <c r="U77" s="307"/>
      <c r="V77" s="2318"/>
      <c r="W77" s="307"/>
      <c r="X77" s="308"/>
      <c r="Y77" s="308"/>
      <c r="Z77" s="308"/>
      <c r="AA77" s="307"/>
      <c r="AB77" s="307"/>
      <c r="AC77" s="2318"/>
      <c r="AD77" s="307"/>
      <c r="AE77" s="307"/>
      <c r="AF77" s="307"/>
      <c r="AG77" s="308"/>
      <c r="AH77" s="307"/>
      <c r="AI77" s="307"/>
      <c r="AJ77" s="45"/>
      <c r="AK77" s="33"/>
    </row>
    <row r="78" spans="1:37">
      <c r="B78" s="83"/>
      <c r="C78" s="12" t="s">
        <v>11</v>
      </c>
      <c r="D78" s="152" t="s">
        <v>7</v>
      </c>
      <c r="E78" s="303"/>
      <c r="F78" s="303"/>
      <c r="G78" s="303"/>
      <c r="H78" s="1048"/>
      <c r="I78" s="303"/>
      <c r="J78" s="310"/>
      <c r="K78" s="303"/>
      <c r="L78" s="303"/>
      <c r="M78" s="303"/>
      <c r="N78" s="304"/>
      <c r="O78" s="2311"/>
      <c r="P78" s="304"/>
      <c r="Q78" s="310"/>
      <c r="R78" s="310"/>
      <c r="S78" s="2320"/>
      <c r="T78" s="304"/>
      <c r="U78" s="304"/>
      <c r="V78" s="1048"/>
      <c r="W78" s="303"/>
      <c r="X78" s="310"/>
      <c r="Y78" s="310"/>
      <c r="Z78" s="310"/>
      <c r="AA78" s="303"/>
      <c r="AB78" s="303"/>
      <c r="AC78" s="2311"/>
      <c r="AD78" s="303"/>
      <c r="AE78" s="303"/>
      <c r="AF78" s="303"/>
      <c r="AG78" s="310"/>
      <c r="AH78" s="303"/>
      <c r="AI78" s="303"/>
      <c r="AJ78" s="32"/>
      <c r="AK78" s="33"/>
    </row>
    <row r="79" spans="1:37">
      <c r="B79" s="83"/>
      <c r="C79" s="12"/>
      <c r="D79" s="152"/>
      <c r="E79" s="303"/>
      <c r="F79" s="303"/>
      <c r="G79" s="303"/>
      <c r="H79" s="1048"/>
      <c r="I79" s="303"/>
      <c r="J79" s="310"/>
      <c r="K79" s="303"/>
      <c r="L79" s="303"/>
      <c r="M79" s="303"/>
      <c r="N79" s="304"/>
      <c r="O79" s="2311"/>
      <c r="P79" s="304"/>
      <c r="Q79" s="310"/>
      <c r="R79" s="310"/>
      <c r="S79" s="2320"/>
      <c r="T79" s="304"/>
      <c r="U79" s="304"/>
      <c r="V79" s="1048"/>
      <c r="W79" s="303"/>
      <c r="X79" s="310"/>
      <c r="Y79" s="310"/>
      <c r="Z79" s="310"/>
      <c r="AA79" s="303"/>
      <c r="AB79" s="303"/>
      <c r="AC79" s="2311"/>
      <c r="AD79" s="303"/>
      <c r="AE79" s="303"/>
      <c r="AF79" s="303"/>
      <c r="AG79" s="310"/>
      <c r="AH79" s="303"/>
      <c r="AI79" s="303"/>
      <c r="AJ79" s="32"/>
      <c r="AK79" s="33"/>
    </row>
    <row r="80" spans="1:37">
      <c r="B80" s="91"/>
      <c r="C80" s="12"/>
      <c r="D80" s="158" t="s">
        <v>8</v>
      </c>
      <c r="E80" s="255"/>
      <c r="F80" s="255"/>
      <c r="G80" s="255"/>
      <c r="H80" s="1040"/>
      <c r="I80" s="255"/>
      <c r="J80" s="255"/>
      <c r="K80" s="255"/>
      <c r="L80" s="255"/>
      <c r="M80" s="255"/>
      <c r="N80" s="255"/>
      <c r="O80" s="1040"/>
      <c r="P80" s="255"/>
      <c r="Q80" s="255"/>
      <c r="R80" s="255"/>
      <c r="S80" s="2316"/>
      <c r="T80" s="255"/>
      <c r="U80" s="255"/>
      <c r="V80" s="1040"/>
      <c r="W80" s="255"/>
      <c r="X80" s="255"/>
      <c r="Y80" s="255"/>
      <c r="Z80" s="255"/>
      <c r="AA80" s="255"/>
      <c r="AB80" s="255"/>
      <c r="AC80" s="1040"/>
      <c r="AD80" s="255"/>
      <c r="AE80" s="255"/>
      <c r="AF80" s="255"/>
      <c r="AG80" s="255"/>
      <c r="AH80" s="255"/>
      <c r="AI80" s="255"/>
      <c r="AJ80" s="37">
        <f>SUM(F80:AE80)</f>
        <v>0</v>
      </c>
      <c r="AK80" s="38">
        <f>SUM(F81:AE81)</f>
        <v>0</v>
      </c>
    </row>
    <row r="81" spans="1:37">
      <c r="A81" s="39"/>
      <c r="B81" s="97"/>
      <c r="C81" s="250">
        <f>SUM(AJ78:AK81)</f>
        <v>0</v>
      </c>
      <c r="D81" s="164" t="s">
        <v>9</v>
      </c>
      <c r="E81" s="307"/>
      <c r="F81" s="307"/>
      <c r="G81" s="307"/>
      <c r="H81" s="2318"/>
      <c r="I81" s="307"/>
      <c r="J81" s="308"/>
      <c r="K81" s="307"/>
      <c r="L81" s="307"/>
      <c r="M81" s="307"/>
      <c r="N81" s="307"/>
      <c r="O81" s="2318"/>
      <c r="P81" s="307"/>
      <c r="Q81" s="308"/>
      <c r="R81" s="308"/>
      <c r="S81" s="2319"/>
      <c r="T81" s="307"/>
      <c r="U81" s="307"/>
      <c r="V81" s="2318"/>
      <c r="W81" s="307"/>
      <c r="X81" s="308"/>
      <c r="Y81" s="308"/>
      <c r="Z81" s="308"/>
      <c r="AA81" s="307"/>
      <c r="AB81" s="307"/>
      <c r="AC81" s="2318"/>
      <c r="AD81" s="307"/>
      <c r="AE81" s="307"/>
      <c r="AF81" s="307"/>
      <c r="AG81" s="308"/>
      <c r="AH81" s="307"/>
      <c r="AI81" s="307"/>
      <c r="AJ81" s="45"/>
      <c r="AK81" s="33"/>
    </row>
    <row r="82" spans="1:37">
      <c r="B82" s="83"/>
      <c r="C82" s="12" t="s">
        <v>11</v>
      </c>
      <c r="D82" s="152" t="s">
        <v>7</v>
      </c>
      <c r="E82" s="303"/>
      <c r="F82" s="303"/>
      <c r="G82" s="303"/>
      <c r="H82" s="1048"/>
      <c r="I82" s="303"/>
      <c r="J82" s="303"/>
      <c r="K82" s="303"/>
      <c r="L82" s="303"/>
      <c r="M82" s="303"/>
      <c r="N82" s="303"/>
      <c r="O82" s="1048"/>
      <c r="P82" s="303"/>
      <c r="Q82" s="303"/>
      <c r="R82" s="303"/>
      <c r="S82" s="2310"/>
      <c r="T82" s="304"/>
      <c r="U82" s="304"/>
      <c r="V82" s="1048"/>
      <c r="W82" s="303"/>
      <c r="X82" s="303"/>
      <c r="Y82" s="303"/>
      <c r="Z82" s="303"/>
      <c r="AA82" s="303"/>
      <c r="AB82" s="303"/>
      <c r="AC82" s="1025"/>
      <c r="AD82" s="303"/>
      <c r="AE82" s="303"/>
      <c r="AF82" s="303"/>
      <c r="AG82" s="303"/>
      <c r="AH82" s="303"/>
      <c r="AI82" s="303"/>
      <c r="AJ82" s="32"/>
      <c r="AK82" s="33"/>
    </row>
    <row r="83" spans="1:37">
      <c r="B83" s="83"/>
      <c r="C83" s="12"/>
      <c r="D83" s="152"/>
      <c r="E83" s="303"/>
      <c r="F83" s="303"/>
      <c r="G83" s="303"/>
      <c r="H83" s="1048"/>
      <c r="I83" s="303"/>
      <c r="J83" s="303"/>
      <c r="K83" s="303"/>
      <c r="L83" s="303"/>
      <c r="M83" s="303"/>
      <c r="N83" s="303"/>
      <c r="O83" s="1048"/>
      <c r="P83" s="303"/>
      <c r="Q83" s="303"/>
      <c r="R83" s="303"/>
      <c r="S83" s="2310"/>
      <c r="T83" s="304"/>
      <c r="U83" s="304"/>
      <c r="V83" s="1048"/>
      <c r="W83" s="303"/>
      <c r="X83" s="303"/>
      <c r="Y83" s="303"/>
      <c r="Z83" s="303"/>
      <c r="AA83" s="303"/>
      <c r="AB83" s="303"/>
      <c r="AC83" s="1025"/>
      <c r="AD83" s="303"/>
      <c r="AE83" s="303"/>
      <c r="AF83" s="303"/>
      <c r="AG83" s="303"/>
      <c r="AH83" s="303"/>
      <c r="AI83" s="303"/>
      <c r="AJ83" s="32"/>
      <c r="AK83" s="33"/>
    </row>
    <row r="84" spans="1:37">
      <c r="B84" s="91"/>
      <c r="C84" s="12"/>
      <c r="D84" s="158" t="s">
        <v>8</v>
      </c>
      <c r="E84" s="310"/>
      <c r="F84" s="310"/>
      <c r="G84" s="310"/>
      <c r="H84" s="1028"/>
      <c r="I84" s="310"/>
      <c r="J84" s="255"/>
      <c r="K84" s="310"/>
      <c r="L84" s="310"/>
      <c r="M84" s="310"/>
      <c r="N84" s="305"/>
      <c r="O84" s="1028"/>
      <c r="P84" s="310"/>
      <c r="Q84" s="255"/>
      <c r="R84" s="255"/>
      <c r="S84" s="2316"/>
      <c r="T84" s="255"/>
      <c r="U84" s="255"/>
      <c r="V84" s="1028"/>
      <c r="W84" s="310"/>
      <c r="X84" s="255"/>
      <c r="Y84" s="255"/>
      <c r="Z84" s="255"/>
      <c r="AA84" s="310"/>
      <c r="AB84" s="310"/>
      <c r="AC84" s="1028"/>
      <c r="AD84" s="310"/>
      <c r="AE84" s="310"/>
      <c r="AF84" s="310"/>
      <c r="AG84" s="255"/>
      <c r="AH84" s="310"/>
      <c r="AI84" s="310"/>
      <c r="AJ84" s="37">
        <f>SUM(F84:AE84)</f>
        <v>0</v>
      </c>
      <c r="AK84" s="38">
        <f>SUM(F85:AE85)</f>
        <v>0</v>
      </c>
    </row>
    <row r="85" spans="1:37">
      <c r="A85" s="39"/>
      <c r="B85" s="97"/>
      <c r="C85" s="250">
        <f>SUM(AJ82:AK85)</f>
        <v>0</v>
      </c>
      <c r="D85" s="164" t="s">
        <v>9</v>
      </c>
      <c r="E85" s="312"/>
      <c r="F85" s="312"/>
      <c r="G85" s="312"/>
      <c r="H85" s="2321"/>
      <c r="I85" s="313"/>
      <c r="J85" s="307"/>
      <c r="K85" s="313"/>
      <c r="L85" s="313"/>
      <c r="M85" s="312"/>
      <c r="N85" s="312"/>
      <c r="O85" s="2321"/>
      <c r="P85" s="313"/>
      <c r="Q85" s="307"/>
      <c r="R85" s="307"/>
      <c r="S85" s="2322"/>
      <c r="T85" s="308"/>
      <c r="U85" s="308"/>
      <c r="V85" s="2321"/>
      <c r="W85" s="313"/>
      <c r="X85" s="307"/>
      <c r="Y85" s="307"/>
      <c r="Z85" s="307"/>
      <c r="AA85" s="312"/>
      <c r="AB85" s="312"/>
      <c r="AC85" s="975"/>
      <c r="AD85" s="312"/>
      <c r="AE85" s="312"/>
      <c r="AF85" s="312"/>
      <c r="AG85" s="307"/>
      <c r="AH85" s="312"/>
      <c r="AI85" s="312"/>
      <c r="AJ85" s="45"/>
      <c r="AK85" s="33"/>
    </row>
    <row r="86" spans="1:37">
      <c r="B86" s="83"/>
      <c r="C86" s="12" t="s">
        <v>11</v>
      </c>
      <c r="D86" s="152" t="s">
        <v>7</v>
      </c>
      <c r="E86" s="314"/>
      <c r="F86" s="314"/>
      <c r="G86" s="314"/>
      <c r="H86" s="1001"/>
      <c r="I86" s="314"/>
      <c r="J86" s="314"/>
      <c r="K86" s="315"/>
      <c r="L86" s="314"/>
      <c r="M86" s="314"/>
      <c r="N86" s="314"/>
      <c r="O86" s="2323"/>
      <c r="P86" s="314"/>
      <c r="Q86" s="310"/>
      <c r="R86" s="310"/>
      <c r="S86" s="2320"/>
      <c r="T86" s="317"/>
      <c r="U86" s="317"/>
      <c r="V86" s="1001"/>
      <c r="W86" s="314"/>
      <c r="X86" s="310"/>
      <c r="Y86" s="310"/>
      <c r="Z86" s="310"/>
      <c r="AA86" s="314"/>
      <c r="AB86" s="314"/>
      <c r="AC86" s="1001"/>
      <c r="AD86" s="314"/>
      <c r="AE86" s="314"/>
      <c r="AF86" s="314"/>
      <c r="AG86" s="310"/>
      <c r="AH86" s="314"/>
      <c r="AI86" s="314"/>
      <c r="AJ86" s="32"/>
      <c r="AK86" s="33"/>
    </row>
    <row r="87" spans="1:37">
      <c r="B87" s="83"/>
      <c r="C87" s="12"/>
      <c r="D87" s="152"/>
      <c r="E87" s="314"/>
      <c r="F87" s="314"/>
      <c r="G87" s="314"/>
      <c r="H87" s="1001"/>
      <c r="I87" s="314"/>
      <c r="J87" s="314"/>
      <c r="K87" s="315"/>
      <c r="L87" s="314"/>
      <c r="M87" s="314"/>
      <c r="N87" s="314"/>
      <c r="O87" s="2323"/>
      <c r="P87" s="314"/>
      <c r="Q87" s="310"/>
      <c r="R87" s="310"/>
      <c r="S87" s="2320"/>
      <c r="T87" s="317"/>
      <c r="U87" s="317"/>
      <c r="V87" s="1001"/>
      <c r="W87" s="314"/>
      <c r="X87" s="310"/>
      <c r="Y87" s="310"/>
      <c r="Z87" s="310"/>
      <c r="AA87" s="314"/>
      <c r="AB87" s="314"/>
      <c r="AC87" s="1001"/>
      <c r="AD87" s="314"/>
      <c r="AE87" s="314"/>
      <c r="AF87" s="314"/>
      <c r="AG87" s="310"/>
      <c r="AH87" s="314"/>
      <c r="AI87" s="314"/>
      <c r="AJ87" s="32"/>
      <c r="AK87" s="33"/>
    </row>
    <row r="88" spans="1:37">
      <c r="B88" s="91"/>
      <c r="C88" s="12"/>
      <c r="D88" s="158" t="s">
        <v>8</v>
      </c>
      <c r="E88" s="310"/>
      <c r="F88" s="310"/>
      <c r="G88" s="310"/>
      <c r="H88" s="1028"/>
      <c r="I88" s="310"/>
      <c r="J88" s="319"/>
      <c r="K88" s="305"/>
      <c r="L88" s="310"/>
      <c r="M88" s="310"/>
      <c r="N88" s="310"/>
      <c r="O88" s="988"/>
      <c r="P88" s="255"/>
      <c r="Q88" s="255"/>
      <c r="R88" s="319"/>
      <c r="S88" s="2324"/>
      <c r="T88" s="255"/>
      <c r="U88" s="255"/>
      <c r="V88" s="1028"/>
      <c r="W88" s="310"/>
      <c r="X88" s="310"/>
      <c r="Y88" s="310"/>
      <c r="Z88" s="310"/>
      <c r="AA88" s="310"/>
      <c r="AB88" s="310"/>
      <c r="AC88" s="2325"/>
      <c r="AD88" s="310"/>
      <c r="AE88" s="310"/>
      <c r="AF88" s="310"/>
      <c r="AG88" s="310"/>
      <c r="AH88" s="310"/>
      <c r="AI88" s="310"/>
      <c r="AJ88" s="37">
        <f>SUM(F88:AE88)</f>
        <v>0</v>
      </c>
      <c r="AK88" s="38">
        <f>SUM(F89:AE89)</f>
        <v>0</v>
      </c>
    </row>
    <row r="89" spans="1:37">
      <c r="A89" s="39"/>
      <c r="B89" s="97"/>
      <c r="C89" s="98">
        <f>SUM(AJ86:AK89)</f>
        <v>0</v>
      </c>
      <c r="D89" s="164" t="s">
        <v>9</v>
      </c>
      <c r="E89" s="312"/>
      <c r="F89" s="312"/>
      <c r="G89" s="312"/>
      <c r="H89" s="2321"/>
      <c r="I89" s="313"/>
      <c r="J89" s="312"/>
      <c r="K89" s="52"/>
      <c r="L89" s="313"/>
      <c r="M89" s="312"/>
      <c r="N89" s="312"/>
      <c r="O89" s="2321"/>
      <c r="P89" s="313"/>
      <c r="Q89" s="312"/>
      <c r="R89" s="312"/>
      <c r="S89" s="2326"/>
      <c r="T89" s="308"/>
      <c r="U89" s="308"/>
      <c r="V89" s="2321"/>
      <c r="W89" s="313"/>
      <c r="X89" s="312"/>
      <c r="Y89" s="312"/>
      <c r="Z89" s="312"/>
      <c r="AA89" s="312"/>
      <c r="AB89" s="312"/>
      <c r="AC89" s="975"/>
      <c r="AD89" s="312"/>
      <c r="AE89" s="312"/>
      <c r="AF89" s="312"/>
      <c r="AG89" s="312"/>
      <c r="AH89" s="312"/>
      <c r="AI89" s="312"/>
      <c r="AJ89" s="320"/>
      <c r="AK89" s="33"/>
    </row>
    <row r="90" spans="1:37">
      <c r="B90" s="83"/>
      <c r="C90" s="12" t="s">
        <v>11</v>
      </c>
      <c r="D90" s="152" t="s">
        <v>7</v>
      </c>
      <c r="E90" s="314"/>
      <c r="F90" s="314"/>
      <c r="G90" s="314"/>
      <c r="H90" s="1001"/>
      <c r="I90" s="314"/>
      <c r="J90" s="314"/>
      <c r="K90" s="315"/>
      <c r="L90" s="315"/>
      <c r="M90" s="314"/>
      <c r="N90" s="314"/>
      <c r="O90" s="1001"/>
      <c r="P90" s="314"/>
      <c r="Q90" s="314"/>
      <c r="R90" s="314"/>
      <c r="S90" s="2327"/>
      <c r="T90" s="317"/>
      <c r="U90" s="317"/>
      <c r="V90" s="1001"/>
      <c r="W90" s="314"/>
      <c r="X90" s="314"/>
      <c r="Y90" s="314"/>
      <c r="Z90" s="314"/>
      <c r="AA90" s="314"/>
      <c r="AB90" s="314"/>
      <c r="AC90" s="1001"/>
      <c r="AD90" s="314"/>
      <c r="AE90" s="314"/>
      <c r="AF90" s="314"/>
      <c r="AG90" s="314"/>
      <c r="AH90" s="314"/>
      <c r="AI90" s="314"/>
      <c r="AJ90" s="32"/>
      <c r="AK90" s="33"/>
    </row>
    <row r="91" spans="1:37">
      <c r="B91" s="91"/>
      <c r="C91" s="12"/>
      <c r="D91" s="158" t="s">
        <v>8</v>
      </c>
      <c r="E91" s="310"/>
      <c r="F91" s="310"/>
      <c r="G91" s="310"/>
      <c r="H91" s="1028"/>
      <c r="I91" s="310"/>
      <c r="J91" s="310"/>
      <c r="K91" s="305"/>
      <c r="L91" s="305"/>
      <c r="M91" s="310"/>
      <c r="N91" s="310"/>
      <c r="O91" s="1028"/>
      <c r="P91" s="310"/>
      <c r="Q91" s="310"/>
      <c r="R91" s="310"/>
      <c r="S91" s="2320"/>
      <c r="T91" s="255"/>
      <c r="U91" s="255"/>
      <c r="V91" s="1028"/>
      <c r="W91" s="310"/>
      <c r="X91" s="310"/>
      <c r="Y91" s="310"/>
      <c r="Z91" s="310"/>
      <c r="AA91" s="310"/>
      <c r="AB91" s="310"/>
      <c r="AC91" s="1028"/>
      <c r="AD91" s="310"/>
      <c r="AE91" s="310"/>
      <c r="AF91" s="310"/>
      <c r="AG91" s="310"/>
      <c r="AH91" s="310"/>
      <c r="AI91" s="310"/>
      <c r="AJ91" s="37">
        <f>SUM(F91:AE91)</f>
        <v>0</v>
      </c>
      <c r="AK91" s="38">
        <f>SUM(F92:AE92)</f>
        <v>0</v>
      </c>
    </row>
    <row r="92" spans="1:37">
      <c r="A92" s="39"/>
      <c r="B92" s="97"/>
      <c r="C92" s="98">
        <f>SUM(AJ90:AK92)</f>
        <v>0</v>
      </c>
      <c r="D92" s="164" t="s">
        <v>9</v>
      </c>
      <c r="E92" s="312"/>
      <c r="F92" s="312"/>
      <c r="G92" s="312"/>
      <c r="H92" s="2321"/>
      <c r="I92" s="313"/>
      <c r="J92" s="312"/>
      <c r="K92" s="52"/>
      <c r="L92" s="52"/>
      <c r="M92" s="312"/>
      <c r="N92" s="312"/>
      <c r="O92" s="2321"/>
      <c r="P92" s="313"/>
      <c r="Q92" s="312"/>
      <c r="R92" s="312"/>
      <c r="S92" s="2326"/>
      <c r="T92" s="308"/>
      <c r="U92" s="308"/>
      <c r="V92" s="2321"/>
      <c r="W92" s="313"/>
      <c r="X92" s="312"/>
      <c r="Y92" s="312"/>
      <c r="Z92" s="312"/>
      <c r="AA92" s="312"/>
      <c r="AB92" s="312"/>
      <c r="AC92" s="975"/>
      <c r="AD92" s="312"/>
      <c r="AE92" s="312"/>
      <c r="AF92" s="312"/>
      <c r="AG92" s="312"/>
      <c r="AH92" s="312"/>
      <c r="AI92" s="312"/>
      <c r="AJ92" s="45"/>
      <c r="AK92" s="33"/>
    </row>
    <row r="93" spans="1:37">
      <c r="B93" s="83"/>
      <c r="C93" s="12" t="s">
        <v>11</v>
      </c>
      <c r="D93" s="152" t="s">
        <v>7</v>
      </c>
      <c r="E93" s="314"/>
      <c r="F93" s="314"/>
      <c r="G93" s="314"/>
      <c r="H93" s="1001"/>
      <c r="I93" s="314"/>
      <c r="J93" s="314"/>
      <c r="K93" s="314"/>
      <c r="L93" s="315"/>
      <c r="M93" s="314"/>
      <c r="N93" s="314"/>
      <c r="O93" s="1001"/>
      <c r="P93" s="314"/>
      <c r="Q93" s="314"/>
      <c r="R93" s="314"/>
      <c r="S93" s="2327"/>
      <c r="T93" s="317"/>
      <c r="U93" s="317"/>
      <c r="V93" s="1001"/>
      <c r="W93" s="314"/>
      <c r="X93" s="314"/>
      <c r="Y93" s="314"/>
      <c r="Z93" s="314"/>
      <c r="AA93" s="314"/>
      <c r="AB93" s="314"/>
      <c r="AC93" s="1001"/>
      <c r="AD93" s="314"/>
      <c r="AE93" s="314"/>
      <c r="AF93" s="314"/>
      <c r="AG93" s="314"/>
      <c r="AH93" s="314"/>
      <c r="AI93" s="314"/>
      <c r="AJ93" s="32"/>
      <c r="AK93" s="33"/>
    </row>
    <row r="94" spans="1:37">
      <c r="B94" s="91"/>
      <c r="C94" s="12"/>
      <c r="D94" s="158" t="s">
        <v>8</v>
      </c>
      <c r="E94" s="310"/>
      <c r="F94" s="310"/>
      <c r="G94" s="310"/>
      <c r="H94" s="1028"/>
      <c r="I94" s="310"/>
      <c r="J94" s="310"/>
      <c r="K94" s="310"/>
      <c r="L94" s="305"/>
      <c r="M94" s="310"/>
      <c r="N94" s="310"/>
      <c r="O94" s="1028"/>
      <c r="P94" s="310"/>
      <c r="Q94" s="310"/>
      <c r="R94" s="310"/>
      <c r="S94" s="2320"/>
      <c r="T94" s="255"/>
      <c r="U94" s="255"/>
      <c r="V94" s="1028"/>
      <c r="W94" s="310"/>
      <c r="X94" s="310"/>
      <c r="Y94" s="310"/>
      <c r="Z94" s="310"/>
      <c r="AA94" s="310"/>
      <c r="AB94" s="310"/>
      <c r="AC94" s="1028"/>
      <c r="AD94" s="310"/>
      <c r="AE94" s="310"/>
      <c r="AF94" s="310"/>
      <c r="AG94" s="310"/>
      <c r="AH94" s="310"/>
      <c r="AI94" s="310"/>
      <c r="AJ94" s="37">
        <f>SUM(F94:AE94)</f>
        <v>0</v>
      </c>
      <c r="AK94" s="38">
        <f>SUM(F95:AE95)</f>
        <v>0</v>
      </c>
    </row>
    <row r="95" spans="1:37">
      <c r="A95" s="39"/>
      <c r="B95" s="97"/>
      <c r="C95" s="98">
        <f>SUM(AJ93:AK95)</f>
        <v>0</v>
      </c>
      <c r="D95" s="164" t="s">
        <v>7</v>
      </c>
      <c r="E95" s="312"/>
      <c r="F95" s="312"/>
      <c r="G95" s="312"/>
      <c r="H95" s="2321"/>
      <c r="I95" s="313"/>
      <c r="J95" s="312"/>
      <c r="K95" s="313"/>
      <c r="L95" s="52"/>
      <c r="M95" s="312"/>
      <c r="N95" s="312"/>
      <c r="O95" s="2321"/>
      <c r="P95" s="313"/>
      <c r="Q95" s="312"/>
      <c r="R95" s="312"/>
      <c r="S95" s="2326"/>
      <c r="T95" s="308"/>
      <c r="U95" s="308"/>
      <c r="V95" s="2321"/>
      <c r="W95" s="313"/>
      <c r="X95" s="312"/>
      <c r="Y95" s="312"/>
      <c r="Z95" s="312"/>
      <c r="AA95" s="312"/>
      <c r="AB95" s="312"/>
      <c r="AC95" s="975"/>
      <c r="AD95" s="312"/>
      <c r="AE95" s="312"/>
      <c r="AF95" s="312"/>
      <c r="AG95" s="312"/>
      <c r="AH95" s="312"/>
      <c r="AI95" s="312"/>
      <c r="AJ95" s="320"/>
      <c r="AK95" s="33"/>
    </row>
    <row r="96" spans="1:37">
      <c r="B96" s="91"/>
      <c r="C96" s="84"/>
      <c r="D96" s="158" t="s">
        <v>8</v>
      </c>
      <c r="E96" s="310"/>
      <c r="F96" s="310"/>
      <c r="G96" s="310"/>
      <c r="H96" s="1028"/>
      <c r="I96" s="310"/>
      <c r="J96" s="310"/>
      <c r="K96" s="310"/>
      <c r="L96" s="310"/>
      <c r="M96" s="310"/>
      <c r="N96" s="310"/>
      <c r="O96" s="1028"/>
      <c r="P96" s="305"/>
      <c r="Q96" s="305"/>
      <c r="R96" s="310"/>
      <c r="S96" s="2320"/>
      <c r="T96" s="255"/>
      <c r="U96" s="255"/>
      <c r="V96" s="1028"/>
      <c r="W96" s="310"/>
      <c r="X96" s="310"/>
      <c r="Y96" s="310"/>
      <c r="Z96" s="310"/>
      <c r="AA96" s="310"/>
      <c r="AB96" s="310"/>
      <c r="AC96" s="1028"/>
      <c r="AD96" s="310"/>
      <c r="AE96" s="310"/>
      <c r="AF96" s="310"/>
      <c r="AG96" s="310"/>
      <c r="AH96" s="310"/>
      <c r="AI96" s="310"/>
      <c r="AJ96" s="37">
        <f>SUM(F96:AE96)</f>
        <v>0</v>
      </c>
      <c r="AK96" s="38">
        <f>SUM(F97:AE97)</f>
        <v>0</v>
      </c>
    </row>
    <row r="97" spans="1:37">
      <c r="A97" s="39"/>
      <c r="B97" s="97"/>
      <c r="C97" s="98">
        <f>SUM(AJ96:AK97)</f>
        <v>0</v>
      </c>
      <c r="D97" s="164" t="s">
        <v>9</v>
      </c>
      <c r="E97" s="312"/>
      <c r="F97" s="312"/>
      <c r="G97" s="312"/>
      <c r="H97" s="2321"/>
      <c r="I97" s="313"/>
      <c r="J97" s="308"/>
      <c r="K97" s="313"/>
      <c r="L97" s="313"/>
      <c r="M97" s="312"/>
      <c r="N97" s="312"/>
      <c r="O97" s="2321"/>
      <c r="P97" s="313"/>
      <c r="Q97" s="308"/>
      <c r="R97" s="308"/>
      <c r="S97" s="2319"/>
      <c r="T97" s="308"/>
      <c r="U97" s="308"/>
      <c r="V97" s="2321"/>
      <c r="W97" s="313"/>
      <c r="X97" s="308"/>
      <c r="Y97" s="308"/>
      <c r="Z97" s="308"/>
      <c r="AA97" s="312"/>
      <c r="AB97" s="312"/>
      <c r="AC97" s="975"/>
      <c r="AD97" s="312"/>
      <c r="AE97" s="312"/>
      <c r="AF97" s="312"/>
      <c r="AG97" s="308"/>
      <c r="AH97" s="312"/>
      <c r="AI97" s="312"/>
      <c r="AJ97" s="45"/>
      <c r="AK97" s="33"/>
    </row>
    <row r="98" spans="1:37">
      <c r="B98" s="83"/>
      <c r="C98" s="12" t="s">
        <v>78</v>
      </c>
      <c r="D98" s="152" t="s">
        <v>7</v>
      </c>
      <c r="E98" s="55"/>
      <c r="F98" s="55"/>
      <c r="G98" s="69"/>
      <c r="H98" s="938"/>
      <c r="I98" s="55"/>
      <c r="J98" s="55"/>
      <c r="K98" s="55"/>
      <c r="L98" s="55"/>
      <c r="M98" s="243"/>
      <c r="N98" s="55"/>
      <c r="O98" s="938"/>
      <c r="P98" s="232"/>
      <c r="Q98" s="209"/>
      <c r="R98" s="209"/>
      <c r="S98" s="1147"/>
      <c r="T98" s="209"/>
      <c r="U98" s="321"/>
      <c r="V98" s="938"/>
      <c r="W98" s="55"/>
      <c r="X98" s="55"/>
      <c r="Y98" s="55"/>
      <c r="Z98" s="55"/>
      <c r="AA98" s="55"/>
      <c r="AB98" s="69"/>
      <c r="AC98" s="2289"/>
      <c r="AD98" s="55"/>
      <c r="AE98" s="55"/>
      <c r="AF98" s="55"/>
      <c r="AG98" s="55"/>
      <c r="AH98" s="55"/>
      <c r="AI98" s="69"/>
      <c r="AJ98" s="32"/>
      <c r="AK98" s="33"/>
    </row>
    <row r="99" spans="1:37">
      <c r="B99" s="91"/>
      <c r="C99" s="12"/>
      <c r="D99" s="158" t="s">
        <v>8</v>
      </c>
      <c r="E99" s="36"/>
      <c r="F99" s="36"/>
      <c r="G99" s="36"/>
      <c r="H99" s="972"/>
      <c r="I99" s="36"/>
      <c r="J99" s="36"/>
      <c r="K99" s="36"/>
      <c r="L99" s="36"/>
      <c r="M99" s="93"/>
      <c r="N99" s="47"/>
      <c r="O99" s="941"/>
      <c r="P99" s="47"/>
      <c r="Q99" s="216"/>
      <c r="R99" s="216"/>
      <c r="S99" s="1148"/>
      <c r="T99" s="36"/>
      <c r="U99" s="36"/>
      <c r="V99" s="972"/>
      <c r="W99" s="36"/>
      <c r="X99" s="36"/>
      <c r="Y99" s="36"/>
      <c r="Z99" s="36"/>
      <c r="AA99" s="36"/>
      <c r="AB99" s="36"/>
      <c r="AC99" s="972"/>
      <c r="AD99" s="36"/>
      <c r="AE99" s="36"/>
      <c r="AF99" s="36"/>
      <c r="AG99" s="36"/>
      <c r="AH99" s="36"/>
      <c r="AI99" s="36"/>
      <c r="AJ99" s="37">
        <f>SUM(F99:AE99)</f>
        <v>0</v>
      </c>
      <c r="AK99" s="38">
        <f>SUM(F100:AE100)</f>
        <v>0</v>
      </c>
    </row>
    <row r="100" spans="1:37">
      <c r="A100" s="39"/>
      <c r="B100" s="97"/>
      <c r="C100" s="98">
        <f>SUM(AJ98:AK100)</f>
        <v>0</v>
      </c>
      <c r="D100" s="164" t="s">
        <v>9</v>
      </c>
      <c r="E100" s="44"/>
      <c r="F100" s="44"/>
      <c r="G100" s="44"/>
      <c r="H100" s="2328"/>
      <c r="I100" s="44"/>
      <c r="J100" s="44"/>
      <c r="K100" s="44"/>
      <c r="L100" s="44"/>
      <c r="M100" s="322"/>
      <c r="N100" s="53"/>
      <c r="O100" s="948"/>
      <c r="P100" s="323"/>
      <c r="Q100" s="324"/>
      <c r="R100" s="325"/>
      <c r="S100" s="1137"/>
      <c r="T100" s="44"/>
      <c r="U100" s="44"/>
      <c r="V100" s="2328"/>
      <c r="W100" s="44"/>
      <c r="X100" s="44"/>
      <c r="Y100" s="44"/>
      <c r="Z100" s="44"/>
      <c r="AA100" s="44"/>
      <c r="AB100" s="44"/>
      <c r="AC100" s="2328"/>
      <c r="AD100" s="167"/>
      <c r="AE100" s="167"/>
      <c r="AF100" s="167"/>
      <c r="AG100" s="44"/>
      <c r="AH100" s="44"/>
      <c r="AI100" s="44"/>
      <c r="AJ100" s="320"/>
      <c r="AK100" s="33"/>
    </row>
    <row r="101" spans="1:37">
      <c r="A101" s="39"/>
      <c r="B101" s="294"/>
      <c r="C101" s="176"/>
      <c r="D101" s="177"/>
      <c r="E101" s="109"/>
      <c r="F101" s="110"/>
      <c r="G101" s="109"/>
      <c r="H101" s="110"/>
      <c r="I101" s="126"/>
      <c r="J101" s="109"/>
      <c r="K101" s="110"/>
      <c r="L101" s="109"/>
      <c r="M101" s="110"/>
      <c r="N101" s="110"/>
      <c r="O101" s="109"/>
      <c r="P101" s="109"/>
      <c r="Q101" s="110" t="s">
        <v>44</v>
      </c>
      <c r="R101" s="110"/>
      <c r="S101" s="109"/>
      <c r="T101" s="110"/>
      <c r="U101" s="109"/>
      <c r="V101" s="326"/>
      <c r="W101" s="109"/>
      <c r="X101" s="109"/>
      <c r="Y101" s="110"/>
      <c r="Z101" s="109"/>
      <c r="AA101" s="110"/>
      <c r="AB101" s="110"/>
      <c r="AC101" s="109"/>
      <c r="AD101" s="109"/>
      <c r="AE101" s="109"/>
      <c r="AF101" s="110"/>
      <c r="AG101" s="109"/>
      <c r="AH101" s="109"/>
      <c r="AI101" s="110"/>
      <c r="AJ101" s="111"/>
      <c r="AK101" s="111"/>
    </row>
    <row r="102" spans="1:37">
      <c r="A102" s="106" t="s">
        <v>4</v>
      </c>
      <c r="B102" s="107" t="s">
        <v>5</v>
      </c>
      <c r="C102" s="327" t="s">
        <v>27</v>
      </c>
      <c r="D102" s="328"/>
      <c r="E102" s="110"/>
      <c r="F102" s="110"/>
      <c r="G102" s="109"/>
      <c r="H102" s="109"/>
      <c r="I102" s="109"/>
      <c r="J102" s="109"/>
      <c r="K102" s="110"/>
      <c r="L102" s="110"/>
      <c r="M102" s="110"/>
      <c r="N102" s="109"/>
      <c r="O102" s="109"/>
      <c r="P102" s="109"/>
      <c r="Q102" s="109"/>
      <c r="R102" s="110"/>
      <c r="S102" s="110"/>
      <c r="T102" s="110"/>
      <c r="U102" s="109"/>
      <c r="V102" s="109"/>
      <c r="W102" s="109"/>
      <c r="X102" s="109"/>
      <c r="Y102" s="110"/>
      <c r="Z102" s="110"/>
      <c r="AA102" s="110"/>
      <c r="AB102" s="109"/>
      <c r="AC102" s="109"/>
      <c r="AD102" s="109"/>
      <c r="AE102" s="109"/>
      <c r="AF102" s="110"/>
      <c r="AG102" s="110"/>
      <c r="AH102" s="110"/>
      <c r="AI102" s="110"/>
      <c r="AJ102" s="111"/>
      <c r="AK102" s="111"/>
    </row>
    <row r="103" spans="1:37">
      <c r="A103" s="329">
        <v>8.25</v>
      </c>
      <c r="B103" s="330"/>
      <c r="C103" s="331" t="s">
        <v>79</v>
      </c>
      <c r="D103" s="332" t="s">
        <v>29</v>
      </c>
      <c r="E103" s="180">
        <f t="shared" ref="E103:AI103" si="5">COUNTIF(E$163:E$186,$D$189)</f>
        <v>0</v>
      </c>
      <c r="F103" s="180">
        <f t="shared" si="5"/>
        <v>0</v>
      </c>
      <c r="G103" s="180">
        <f t="shared" si="5"/>
        <v>0</v>
      </c>
      <c r="H103" s="180">
        <f t="shared" si="5"/>
        <v>0</v>
      </c>
      <c r="I103" s="180">
        <f t="shared" si="5"/>
        <v>0</v>
      </c>
      <c r="J103" s="180">
        <f t="shared" si="5"/>
        <v>0</v>
      </c>
      <c r="K103" s="180">
        <f t="shared" si="5"/>
        <v>0</v>
      </c>
      <c r="L103" s="180">
        <f t="shared" si="5"/>
        <v>0</v>
      </c>
      <c r="M103" s="180">
        <f t="shared" si="5"/>
        <v>0</v>
      </c>
      <c r="N103" s="180">
        <f t="shared" si="5"/>
        <v>0</v>
      </c>
      <c r="O103" s="180">
        <f t="shared" si="5"/>
        <v>0</v>
      </c>
      <c r="P103" s="180">
        <f t="shared" si="5"/>
        <v>0</v>
      </c>
      <c r="Q103" s="180">
        <f t="shared" si="5"/>
        <v>0</v>
      </c>
      <c r="R103" s="180">
        <f t="shared" si="5"/>
        <v>0</v>
      </c>
      <c r="S103" s="180">
        <f t="shared" si="5"/>
        <v>0</v>
      </c>
      <c r="T103" s="180">
        <f t="shared" si="5"/>
        <v>0</v>
      </c>
      <c r="U103" s="180">
        <f t="shared" si="5"/>
        <v>0</v>
      </c>
      <c r="V103" s="180">
        <f t="shared" si="5"/>
        <v>0</v>
      </c>
      <c r="W103" s="180">
        <f t="shared" si="5"/>
        <v>0</v>
      </c>
      <c r="X103" s="180">
        <f t="shared" si="5"/>
        <v>0</v>
      </c>
      <c r="Y103" s="180">
        <f t="shared" si="5"/>
        <v>0</v>
      </c>
      <c r="Z103" s="180">
        <f t="shared" si="5"/>
        <v>0</v>
      </c>
      <c r="AA103" s="180">
        <f t="shared" si="5"/>
        <v>0</v>
      </c>
      <c r="AB103" s="180">
        <f t="shared" si="5"/>
        <v>0</v>
      </c>
      <c r="AC103" s="180">
        <f t="shared" si="5"/>
        <v>0</v>
      </c>
      <c r="AD103" s="180">
        <f t="shared" si="5"/>
        <v>0</v>
      </c>
      <c r="AE103" s="180">
        <f t="shared" si="5"/>
        <v>0</v>
      </c>
      <c r="AF103" s="180">
        <f t="shared" si="5"/>
        <v>0</v>
      </c>
      <c r="AG103" s="180">
        <f t="shared" si="5"/>
        <v>0</v>
      </c>
      <c r="AH103" s="180">
        <f t="shared" si="5"/>
        <v>0</v>
      </c>
      <c r="AI103" s="180">
        <f t="shared" si="5"/>
        <v>0</v>
      </c>
      <c r="AJ103" s="117"/>
      <c r="AK103" s="117"/>
    </row>
    <row r="104" spans="1:37">
      <c r="A104" s="332">
        <v>6</v>
      </c>
      <c r="B104" s="330"/>
      <c r="C104" s="333" t="s">
        <v>80</v>
      </c>
      <c r="D104" s="332" t="s">
        <v>31</v>
      </c>
      <c r="E104" s="185">
        <f t="shared" ref="E104:AI104" si="6">COUNTIF(E$163:E$186,$D$190)</f>
        <v>0</v>
      </c>
      <c r="F104" s="185">
        <f t="shared" si="6"/>
        <v>0</v>
      </c>
      <c r="G104" s="185">
        <f t="shared" si="6"/>
        <v>0</v>
      </c>
      <c r="H104" s="185">
        <f t="shared" si="6"/>
        <v>0</v>
      </c>
      <c r="I104" s="185">
        <f t="shared" si="6"/>
        <v>0</v>
      </c>
      <c r="J104" s="185">
        <f t="shared" si="6"/>
        <v>0</v>
      </c>
      <c r="K104" s="185">
        <f t="shared" si="6"/>
        <v>0</v>
      </c>
      <c r="L104" s="185">
        <f t="shared" si="6"/>
        <v>0</v>
      </c>
      <c r="M104" s="185">
        <f t="shared" si="6"/>
        <v>0</v>
      </c>
      <c r="N104" s="185">
        <f t="shared" si="6"/>
        <v>0</v>
      </c>
      <c r="O104" s="185">
        <f t="shared" si="6"/>
        <v>0</v>
      </c>
      <c r="P104" s="185">
        <f t="shared" si="6"/>
        <v>0</v>
      </c>
      <c r="Q104" s="185">
        <f t="shared" si="6"/>
        <v>0</v>
      </c>
      <c r="R104" s="185">
        <f t="shared" si="6"/>
        <v>0</v>
      </c>
      <c r="S104" s="185">
        <f t="shared" si="6"/>
        <v>0</v>
      </c>
      <c r="T104" s="185">
        <f t="shared" si="6"/>
        <v>0</v>
      </c>
      <c r="U104" s="185">
        <f t="shared" si="6"/>
        <v>0</v>
      </c>
      <c r="V104" s="185">
        <f t="shared" si="6"/>
        <v>0</v>
      </c>
      <c r="W104" s="185">
        <f t="shared" si="6"/>
        <v>0</v>
      </c>
      <c r="X104" s="185">
        <f t="shared" si="6"/>
        <v>0</v>
      </c>
      <c r="Y104" s="185">
        <f t="shared" si="6"/>
        <v>0</v>
      </c>
      <c r="Z104" s="185">
        <f t="shared" si="6"/>
        <v>0</v>
      </c>
      <c r="AA104" s="185">
        <f t="shared" si="6"/>
        <v>0</v>
      </c>
      <c r="AB104" s="185">
        <f t="shared" si="6"/>
        <v>0</v>
      </c>
      <c r="AC104" s="185">
        <f t="shared" si="6"/>
        <v>0</v>
      </c>
      <c r="AD104" s="185">
        <f t="shared" si="6"/>
        <v>0</v>
      </c>
      <c r="AE104" s="185">
        <f t="shared" si="6"/>
        <v>0</v>
      </c>
      <c r="AF104" s="185">
        <f t="shared" si="6"/>
        <v>0</v>
      </c>
      <c r="AG104" s="185">
        <f t="shared" si="6"/>
        <v>0</v>
      </c>
      <c r="AH104" s="185">
        <f t="shared" si="6"/>
        <v>0</v>
      </c>
      <c r="AI104" s="185">
        <f t="shared" si="6"/>
        <v>0</v>
      </c>
      <c r="AJ104" s="117"/>
      <c r="AK104" s="117"/>
    </row>
    <row r="105" spans="1:37">
      <c r="A105" s="329">
        <v>6.25</v>
      </c>
      <c r="B105" s="330"/>
      <c r="C105" s="331" t="s">
        <v>81</v>
      </c>
      <c r="D105" s="332" t="s">
        <v>82</v>
      </c>
      <c r="E105" s="123">
        <f t="shared" ref="E105:AI105" si="7">COUNTIF(E$163:E$186,$D$191)</f>
        <v>0</v>
      </c>
      <c r="F105" s="123">
        <f t="shared" si="7"/>
        <v>0</v>
      </c>
      <c r="G105" s="123">
        <f t="shared" si="7"/>
        <v>0</v>
      </c>
      <c r="H105" s="123">
        <f t="shared" si="7"/>
        <v>0</v>
      </c>
      <c r="I105" s="123">
        <f t="shared" si="7"/>
        <v>0</v>
      </c>
      <c r="J105" s="123">
        <f t="shared" si="7"/>
        <v>0</v>
      </c>
      <c r="K105" s="123">
        <f t="shared" si="7"/>
        <v>0</v>
      </c>
      <c r="L105" s="123">
        <f t="shared" si="7"/>
        <v>0</v>
      </c>
      <c r="M105" s="123">
        <f t="shared" si="7"/>
        <v>0</v>
      </c>
      <c r="N105" s="123">
        <f t="shared" si="7"/>
        <v>0</v>
      </c>
      <c r="O105" s="123">
        <f t="shared" si="7"/>
        <v>0</v>
      </c>
      <c r="P105" s="123">
        <f t="shared" si="7"/>
        <v>0</v>
      </c>
      <c r="Q105" s="123">
        <f t="shared" si="7"/>
        <v>0</v>
      </c>
      <c r="R105" s="123">
        <f t="shared" si="7"/>
        <v>0</v>
      </c>
      <c r="S105" s="123">
        <f t="shared" si="7"/>
        <v>0</v>
      </c>
      <c r="T105" s="123">
        <f t="shared" si="7"/>
        <v>0</v>
      </c>
      <c r="U105" s="123">
        <f t="shared" si="7"/>
        <v>0</v>
      </c>
      <c r="V105" s="123">
        <f t="shared" si="7"/>
        <v>0</v>
      </c>
      <c r="W105" s="123">
        <f t="shared" si="7"/>
        <v>0</v>
      </c>
      <c r="X105" s="123">
        <f t="shared" si="7"/>
        <v>0</v>
      </c>
      <c r="Y105" s="123">
        <f t="shared" si="7"/>
        <v>0</v>
      </c>
      <c r="Z105" s="123">
        <f t="shared" si="7"/>
        <v>0</v>
      </c>
      <c r="AA105" s="123">
        <f t="shared" si="7"/>
        <v>0</v>
      </c>
      <c r="AB105" s="123">
        <f t="shared" si="7"/>
        <v>0</v>
      </c>
      <c r="AC105" s="123">
        <f t="shared" si="7"/>
        <v>0</v>
      </c>
      <c r="AD105" s="123">
        <f t="shared" si="7"/>
        <v>0</v>
      </c>
      <c r="AE105" s="123">
        <f t="shared" si="7"/>
        <v>0</v>
      </c>
      <c r="AF105" s="123">
        <f t="shared" si="7"/>
        <v>0</v>
      </c>
      <c r="AG105" s="123">
        <f t="shared" si="7"/>
        <v>0</v>
      </c>
      <c r="AH105" s="123">
        <f t="shared" si="7"/>
        <v>0</v>
      </c>
      <c r="AI105" s="123">
        <f t="shared" si="7"/>
        <v>0</v>
      </c>
      <c r="AJ105" s="117"/>
      <c r="AK105" s="117"/>
    </row>
    <row r="106" spans="1:37">
      <c r="A106" s="127" t="s">
        <v>32</v>
      </c>
      <c r="B106" s="193"/>
      <c r="C106" s="129">
        <f>SUM(AJ74:AJ81)</f>
        <v>0</v>
      </c>
      <c r="D106" s="130"/>
      <c r="E106" s="131">
        <f t="shared" ref="E106:AI106" si="8">SUM(E74:E100)</f>
        <v>0</v>
      </c>
      <c r="F106" s="131">
        <f t="shared" si="8"/>
        <v>0</v>
      </c>
      <c r="G106" s="131">
        <f t="shared" si="8"/>
        <v>0</v>
      </c>
      <c r="H106" s="131">
        <f t="shared" si="8"/>
        <v>0</v>
      </c>
      <c r="I106" s="131">
        <f t="shared" si="8"/>
        <v>0</v>
      </c>
      <c r="J106" s="131">
        <f t="shared" si="8"/>
        <v>0</v>
      </c>
      <c r="K106" s="131">
        <f t="shared" si="8"/>
        <v>0</v>
      </c>
      <c r="L106" s="131">
        <f t="shared" si="8"/>
        <v>0</v>
      </c>
      <c r="M106" s="131">
        <f t="shared" si="8"/>
        <v>0</v>
      </c>
      <c r="N106" s="131">
        <f t="shared" si="8"/>
        <v>0</v>
      </c>
      <c r="O106" s="131">
        <f t="shared" si="8"/>
        <v>0</v>
      </c>
      <c r="P106" s="131">
        <f t="shared" si="8"/>
        <v>0</v>
      </c>
      <c r="Q106" s="131">
        <f t="shared" si="8"/>
        <v>0</v>
      </c>
      <c r="R106" s="131">
        <f t="shared" si="8"/>
        <v>0</v>
      </c>
      <c r="S106" s="131">
        <f t="shared" si="8"/>
        <v>0</v>
      </c>
      <c r="T106" s="131">
        <f t="shared" si="8"/>
        <v>0</v>
      </c>
      <c r="U106" s="131">
        <f t="shared" si="8"/>
        <v>0</v>
      </c>
      <c r="V106" s="131">
        <f t="shared" si="8"/>
        <v>0</v>
      </c>
      <c r="W106" s="131">
        <f t="shared" si="8"/>
        <v>0</v>
      </c>
      <c r="X106" s="131">
        <f t="shared" si="8"/>
        <v>0</v>
      </c>
      <c r="Y106" s="131">
        <f t="shared" si="8"/>
        <v>0</v>
      </c>
      <c r="Z106" s="131">
        <f t="shared" si="8"/>
        <v>0</v>
      </c>
      <c r="AA106" s="131">
        <f t="shared" si="8"/>
        <v>0</v>
      </c>
      <c r="AB106" s="131">
        <f t="shared" si="8"/>
        <v>0</v>
      </c>
      <c r="AC106" s="131">
        <f t="shared" si="8"/>
        <v>0</v>
      </c>
      <c r="AD106" s="131">
        <f t="shared" si="8"/>
        <v>0</v>
      </c>
      <c r="AE106" s="131">
        <f t="shared" si="8"/>
        <v>0</v>
      </c>
      <c r="AF106" s="131">
        <f t="shared" si="8"/>
        <v>0</v>
      </c>
      <c r="AG106" s="131">
        <f t="shared" si="8"/>
        <v>0</v>
      </c>
      <c r="AH106" s="131">
        <f t="shared" si="8"/>
        <v>0</v>
      </c>
      <c r="AI106" s="131">
        <f t="shared" si="8"/>
        <v>0</v>
      </c>
      <c r="AJ106" s="132">
        <f>SUM(F106:AE106)</f>
        <v>0</v>
      </c>
      <c r="AK106" s="133" t="s">
        <v>33</v>
      </c>
    </row>
    <row r="107" spans="1:37">
      <c r="A107" s="135" t="s">
        <v>34</v>
      </c>
      <c r="B107" s="195"/>
      <c r="C107" s="196">
        <f>SUM(AK74:AK81)</f>
        <v>0</v>
      </c>
      <c r="D107" s="130"/>
      <c r="E107" s="137" t="str">
        <f>IF(E106=12.25,1,"ERRORE")</f>
        <v>ERRORE</v>
      </c>
      <c r="F107" s="137">
        <f>IF(F106=0,1,"ERRORE")</f>
        <v>1</v>
      </c>
      <c r="G107" s="137" t="str">
        <f>IF(G106=14.25,1,"ERRORE")</f>
        <v>ERRORE</v>
      </c>
      <c r="H107" s="137" t="str">
        <f>IF(H106=14.25,1,"ERRORE")</f>
        <v>ERRORE</v>
      </c>
      <c r="I107" s="137" t="str">
        <f>IF(I106=14.25,1,"ERRORE")</f>
        <v>ERRORE</v>
      </c>
      <c r="J107" s="137" t="str">
        <f>IF(J106=14.25,1,"ERRORE")</f>
        <v>ERRORE</v>
      </c>
      <c r="K107" s="137" t="str">
        <f>IF(K106=14.25,1,"ERRORE")</f>
        <v>ERRORE</v>
      </c>
      <c r="L107" s="137" t="str">
        <f>IF(L106=12.25,1,"ERRORE")</f>
        <v>ERRORE</v>
      </c>
      <c r="M107" s="137">
        <f>IF(M106=0,1,"ERRORE")</f>
        <v>1</v>
      </c>
      <c r="N107" s="137" t="str">
        <f>IF(N106=14.25,1,"ERRORE")</f>
        <v>ERRORE</v>
      </c>
      <c r="O107" s="137" t="str">
        <f>IF(O106=14.25,1,"ERRORE")</f>
        <v>ERRORE</v>
      </c>
      <c r="P107" s="137" t="str">
        <f>IF(P106=14.25,1,"ERRORE")</f>
        <v>ERRORE</v>
      </c>
      <c r="Q107" s="137" t="str">
        <f>IF(Q106=14.25,1,"ERRORE")</f>
        <v>ERRORE</v>
      </c>
      <c r="R107" s="137" t="str">
        <f>IF(R106=14.25,1,"ERRORE")</f>
        <v>ERRORE</v>
      </c>
      <c r="S107" s="137" t="str">
        <f>IF(S106=12.25,1,"ERRORE")</f>
        <v>ERRORE</v>
      </c>
      <c r="T107" s="137">
        <f>IF(T106=0,1,"ERRORE")</f>
        <v>1</v>
      </c>
      <c r="U107" s="137">
        <f>IF(U106=0,1,"ERRORE")</f>
        <v>1</v>
      </c>
      <c r="V107" s="137" t="str">
        <f>IF(V106=14.25,1,"ERRORE")</f>
        <v>ERRORE</v>
      </c>
      <c r="W107" s="137" t="str">
        <f>IF(W106=14.25,1,"ERRORE")</f>
        <v>ERRORE</v>
      </c>
      <c r="X107" s="137" t="str">
        <f>IF(X106=14.25,1,"ERRORE")</f>
        <v>ERRORE</v>
      </c>
      <c r="Y107" s="137">
        <f>IF(Y106=0,1,"ERRORE")</f>
        <v>1</v>
      </c>
      <c r="Z107" s="137" t="str">
        <f>IF(Z106=12.25,1,"ERRORE")</f>
        <v>ERRORE</v>
      </c>
      <c r="AA107" s="137">
        <f>IF(AA106=0,1,"ERRORE")</f>
        <v>1</v>
      </c>
      <c r="AB107" s="137" t="str">
        <f>IF(AB106=14.25,1,"ERRORE")</f>
        <v>ERRORE</v>
      </c>
      <c r="AC107" s="137" t="str">
        <f>IF(AC106=14.25,1,"ERRORE")</f>
        <v>ERRORE</v>
      </c>
      <c r="AD107" s="137" t="str">
        <f>IF(AD106=14.25,1,"ERRORE")</f>
        <v>ERRORE</v>
      </c>
      <c r="AE107" s="137" t="str">
        <f>IF(AE106=14.25,1,"ERRORE")</f>
        <v>ERRORE</v>
      </c>
      <c r="AF107" s="137">
        <f>IF(AF106=0,1,"ERRORE")</f>
        <v>1</v>
      </c>
      <c r="AG107" s="137" t="str">
        <f>IF(AG106=12.25,1,"ERRORE")</f>
        <v>ERRORE</v>
      </c>
      <c r="AH107" s="137" t="str">
        <f>IF(AH106=12.25,1,"ERRORE")</f>
        <v>ERRORE</v>
      </c>
      <c r="AI107" s="137">
        <f>IF(AI106=0,1,"ERRORE")</f>
        <v>1</v>
      </c>
      <c r="AJ107" s="138">
        <f>SUM(AJ74:AK100)</f>
        <v>0</v>
      </c>
      <c r="AK107" s="133" t="s">
        <v>35</v>
      </c>
    </row>
    <row r="108" spans="1:37">
      <c r="A108" s="139" t="s">
        <v>36</v>
      </c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34"/>
      <c r="AK108" s="133"/>
    </row>
  </sheetData>
  <mergeCells count="16">
    <mergeCell ref="C98:C99"/>
    <mergeCell ref="C78:C80"/>
    <mergeCell ref="C82:C84"/>
    <mergeCell ref="C86:C88"/>
    <mergeCell ref="C90:C91"/>
    <mergeCell ref="C93:C94"/>
    <mergeCell ref="C45:C47"/>
    <mergeCell ref="C49:C51"/>
    <mergeCell ref="C53:C55"/>
    <mergeCell ref="C57:C59"/>
    <mergeCell ref="C74:C76"/>
    <mergeCell ref="B1:AI2"/>
    <mergeCell ref="C29:C31"/>
    <mergeCell ref="C33:C35"/>
    <mergeCell ref="C37:C39"/>
    <mergeCell ref="C41:C43"/>
  </mergeCells>
  <conditionalFormatting sqref="E103:AI105">
    <cfRule type="cellIs" dxfId="43" priority="2" operator="equal">
      <formula>0</formula>
    </cfRule>
  </conditionalFormatting>
  <conditionalFormatting sqref="E63:AI65">
    <cfRule type="cellIs" dxfId="42" priority="3" operator="equal">
      <formula>0</formula>
    </cfRule>
  </conditionalFormatting>
  <conditionalFormatting sqref="E63:AI65">
    <cfRule type="cellIs" dxfId="41" priority="4" operator="notEqual">
      <formula>1</formula>
    </cfRule>
  </conditionalFormatting>
  <conditionalFormatting sqref="E103:AI105">
    <cfRule type="cellIs" dxfId="40" priority="5" operator="notEqual">
      <formula>1</formula>
    </cfRule>
  </conditionalFormatting>
  <pageMargins left="3.9583333333333297E-2" right="0" top="0.11874999999999999" bottom="0" header="0.51180555555555496" footer="0.51180555555555496"/>
  <pageSetup paperSize="9" scale="89" firstPageNumber="0" orientation="landscape" horizontalDpi="300" verticalDpi="300"/>
  <colBreaks count="1" manualBreakCount="1">
    <brk id="35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topLeftCell="M16" zoomScale="75" zoomScaleNormal="75" workbookViewId="0">
      <selection activeCell="T34" sqref="T34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8.14062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3" customWidth="1"/>
    <col min="28" max="28" width="8.5703125" customWidth="1"/>
    <col min="29" max="29" width="12.8554687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8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563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 t="s">
        <v>11</v>
      </c>
      <c r="AJ3" s="17"/>
      <c r="AK3" s="17"/>
    </row>
    <row r="4" spans="1:37">
      <c r="B4" s="15" t="s">
        <v>2</v>
      </c>
      <c r="C4" s="21" t="s">
        <v>3</v>
      </c>
      <c r="D4" s="22"/>
      <c r="E4" s="2273" t="s">
        <v>4</v>
      </c>
      <c r="F4" s="25" t="s">
        <v>186</v>
      </c>
      <c r="G4" s="25" t="s">
        <v>29</v>
      </c>
      <c r="H4" s="25" t="s">
        <v>29</v>
      </c>
      <c r="I4" s="25" t="s">
        <v>187</v>
      </c>
      <c r="J4" s="25" t="s">
        <v>188</v>
      </c>
      <c r="K4" s="25" t="s">
        <v>89</v>
      </c>
      <c r="L4" s="2273" t="s">
        <v>4</v>
      </c>
      <c r="M4" s="25" t="s">
        <v>186</v>
      </c>
      <c r="N4" s="25" t="s">
        <v>29</v>
      </c>
      <c r="O4" s="25" t="s">
        <v>29</v>
      </c>
      <c r="P4" s="25" t="s">
        <v>187</v>
      </c>
      <c r="Q4" s="25" t="s">
        <v>188</v>
      </c>
      <c r="R4" s="25" t="s">
        <v>89</v>
      </c>
      <c r="S4" s="2273" t="s">
        <v>4</v>
      </c>
      <c r="T4" s="25" t="s">
        <v>186</v>
      </c>
      <c r="U4" s="25" t="s">
        <v>29</v>
      </c>
      <c r="V4" s="25" t="s">
        <v>29</v>
      </c>
      <c r="W4" s="25" t="s">
        <v>187</v>
      </c>
      <c r="X4" s="25" t="s">
        <v>188</v>
      </c>
      <c r="Y4" s="25" t="s">
        <v>89</v>
      </c>
      <c r="Z4" s="2273" t="s">
        <v>4</v>
      </c>
      <c r="AA4" s="25" t="s">
        <v>186</v>
      </c>
      <c r="AB4" s="25" t="s">
        <v>29</v>
      </c>
      <c r="AC4" s="25" t="s">
        <v>29</v>
      </c>
      <c r="AD4" s="25" t="s">
        <v>187</v>
      </c>
      <c r="AE4" s="25" t="s">
        <v>188</v>
      </c>
      <c r="AF4" s="25" t="s">
        <v>89</v>
      </c>
      <c r="AG4" s="2273" t="s">
        <v>4</v>
      </c>
      <c r="AH4" s="25" t="s">
        <v>186</v>
      </c>
      <c r="AI4" s="25" t="s">
        <v>11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970"/>
      <c r="F5" s="31"/>
      <c r="G5" s="31"/>
      <c r="H5" s="31"/>
      <c r="I5" s="31"/>
      <c r="J5" s="31"/>
      <c r="K5" s="31"/>
      <c r="L5" s="970"/>
      <c r="M5" s="31"/>
      <c r="N5" s="31"/>
      <c r="O5" s="31"/>
      <c r="P5" s="31"/>
      <c r="Q5" s="31"/>
      <c r="R5" s="31"/>
      <c r="S5" s="970"/>
      <c r="T5" s="31"/>
      <c r="U5" s="31"/>
      <c r="V5" s="31"/>
      <c r="W5" s="31"/>
      <c r="X5" s="31"/>
      <c r="Y5" s="31"/>
      <c r="Z5" s="970"/>
      <c r="AA5" s="31"/>
      <c r="AB5" s="31"/>
      <c r="AC5" s="31"/>
      <c r="AD5" s="31"/>
      <c r="AE5" s="31"/>
      <c r="AF5" s="31"/>
      <c r="AG5" s="970"/>
      <c r="AH5" s="31"/>
      <c r="AI5" s="31"/>
      <c r="AJ5" s="32"/>
      <c r="AK5" s="33"/>
    </row>
    <row r="6" spans="1:37">
      <c r="B6" s="34"/>
      <c r="C6" s="13"/>
      <c r="D6" s="35" t="s">
        <v>8</v>
      </c>
      <c r="E6" s="972"/>
      <c r="F6" s="36"/>
      <c r="G6" s="36"/>
      <c r="H6" s="36"/>
      <c r="I6" s="36"/>
      <c r="J6" s="36"/>
      <c r="K6" s="36"/>
      <c r="L6" s="972"/>
      <c r="M6" s="36"/>
      <c r="N6" s="36"/>
      <c r="O6" s="36"/>
      <c r="P6" s="36"/>
      <c r="Q6" s="36"/>
      <c r="R6" s="36"/>
      <c r="S6" s="972"/>
      <c r="T6" s="36"/>
      <c r="U6" s="36"/>
      <c r="V6" s="36"/>
      <c r="W6" s="36"/>
      <c r="X6" s="36"/>
      <c r="Y6" s="36"/>
      <c r="Z6" s="972"/>
      <c r="AA6" s="36"/>
      <c r="AB6" s="36"/>
      <c r="AC6" s="36"/>
      <c r="AD6" s="36"/>
      <c r="AE6" s="36"/>
      <c r="AF6" s="36"/>
      <c r="AG6" s="972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1610"/>
      <c r="F7" s="43"/>
      <c r="G7" s="43"/>
      <c r="H7" s="43"/>
      <c r="I7" s="43"/>
      <c r="J7" s="44"/>
      <c r="K7" s="43"/>
      <c r="L7" s="1610"/>
      <c r="M7" s="43"/>
      <c r="N7" s="43"/>
      <c r="O7" s="43"/>
      <c r="P7" s="43"/>
      <c r="Q7" s="44"/>
      <c r="R7" s="44"/>
      <c r="S7" s="981"/>
      <c r="T7" s="43"/>
      <c r="U7" s="43"/>
      <c r="V7" s="43"/>
      <c r="W7" s="43"/>
      <c r="X7" s="44"/>
      <c r="Y7" s="44"/>
      <c r="Z7" s="981"/>
      <c r="AA7" s="43"/>
      <c r="AB7" s="43"/>
      <c r="AC7" s="43"/>
      <c r="AD7" s="43"/>
      <c r="AE7" s="43"/>
      <c r="AF7" s="43"/>
      <c r="AG7" s="981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970"/>
      <c r="F8" s="31"/>
      <c r="G8" s="31"/>
      <c r="H8" s="31"/>
      <c r="I8" s="31"/>
      <c r="J8" s="47"/>
      <c r="K8" s="31"/>
      <c r="L8" s="970"/>
      <c r="M8" s="31"/>
      <c r="N8" s="31"/>
      <c r="O8" s="31"/>
      <c r="P8" s="31"/>
      <c r="Q8" s="47"/>
      <c r="R8" s="47"/>
      <c r="S8" s="941"/>
      <c r="T8" s="31"/>
      <c r="U8" s="31"/>
      <c r="V8" s="31"/>
      <c r="W8" s="31"/>
      <c r="X8" s="47"/>
      <c r="Y8" s="47"/>
      <c r="Z8" s="941"/>
      <c r="AA8" s="31"/>
      <c r="AB8" s="31"/>
      <c r="AC8" s="31"/>
      <c r="AD8" s="31"/>
      <c r="AE8" s="31"/>
      <c r="AF8" s="31"/>
      <c r="AG8" s="941"/>
      <c r="AH8" s="31"/>
      <c r="AI8" s="31"/>
      <c r="AJ8" s="32"/>
      <c r="AK8" s="33"/>
    </row>
    <row r="9" spans="1:37">
      <c r="B9" s="34"/>
      <c r="C9" s="48"/>
      <c r="D9" s="35" t="s">
        <v>8</v>
      </c>
      <c r="E9" s="972"/>
      <c r="F9" s="36"/>
      <c r="G9" s="36"/>
      <c r="H9" s="36"/>
      <c r="I9" s="36"/>
      <c r="J9" s="36"/>
      <c r="K9" s="36"/>
      <c r="L9" s="972"/>
      <c r="M9" s="36"/>
      <c r="N9" s="36"/>
      <c r="O9" s="36"/>
      <c r="P9" s="36"/>
      <c r="Q9" s="36"/>
      <c r="R9" s="36"/>
      <c r="S9" s="972"/>
      <c r="T9" s="36"/>
      <c r="U9" s="36"/>
      <c r="V9" s="36"/>
      <c r="W9" s="36"/>
      <c r="X9" s="36"/>
      <c r="Y9" s="36"/>
      <c r="Z9" s="972"/>
      <c r="AA9" s="36"/>
      <c r="AB9" s="36"/>
      <c r="AC9" s="36"/>
      <c r="AD9" s="36"/>
      <c r="AE9" s="36"/>
      <c r="AF9" s="36"/>
      <c r="AG9" s="972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1610"/>
      <c r="F10" s="43"/>
      <c r="G10" s="43"/>
      <c r="H10" s="43"/>
      <c r="I10" s="43"/>
      <c r="J10" s="44"/>
      <c r="K10" s="43"/>
      <c r="L10" s="1610"/>
      <c r="M10" s="43"/>
      <c r="N10" s="43"/>
      <c r="O10" s="43"/>
      <c r="P10" s="43"/>
      <c r="Q10" s="44"/>
      <c r="R10" s="44"/>
      <c r="S10" s="981"/>
      <c r="T10" s="43"/>
      <c r="U10" s="43"/>
      <c r="V10" s="43"/>
      <c r="W10" s="43"/>
      <c r="X10" s="44"/>
      <c r="Y10" s="44"/>
      <c r="Z10" s="981"/>
      <c r="AA10" s="43"/>
      <c r="AB10" s="43"/>
      <c r="AC10" s="43"/>
      <c r="AD10" s="43"/>
      <c r="AE10" s="43"/>
      <c r="AF10" s="43"/>
      <c r="AG10" s="981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47"/>
      <c r="L12" s="47"/>
      <c r="M12" s="47"/>
      <c r="N12" s="47"/>
      <c r="O12" s="47"/>
      <c r="P12" s="47"/>
      <c r="Q12" s="36"/>
      <c r="R12" s="36"/>
      <c r="S12" s="36"/>
      <c r="T12" s="47"/>
      <c r="U12" s="47"/>
      <c r="V12" s="47"/>
      <c r="W12" s="47"/>
      <c r="X12" s="36"/>
      <c r="Y12" s="36"/>
      <c r="Z12" s="36"/>
      <c r="AA12" s="47"/>
      <c r="AB12" s="47"/>
      <c r="AC12" s="47"/>
      <c r="AD12" s="47"/>
      <c r="AE12" s="47"/>
      <c r="AF12" s="47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53"/>
      <c r="L13" s="53"/>
      <c r="M13" s="52"/>
      <c r="N13" s="52"/>
      <c r="O13" s="53"/>
      <c r="P13" s="53"/>
      <c r="Q13" s="43"/>
      <c r="R13" s="43"/>
      <c r="S13" s="43"/>
      <c r="T13" s="52"/>
      <c r="U13" s="52"/>
      <c r="V13" s="53"/>
      <c r="W13" s="53"/>
      <c r="X13" s="43"/>
      <c r="Y13" s="43"/>
      <c r="Z13" s="43"/>
      <c r="AA13" s="52"/>
      <c r="AB13" s="52"/>
      <c r="AC13" s="52"/>
      <c r="AD13" s="52"/>
      <c r="AE13" s="52"/>
      <c r="AF13" s="52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55"/>
      <c r="L14" s="55"/>
      <c r="M14" s="55"/>
      <c r="N14" s="55"/>
      <c r="O14" s="55"/>
      <c r="P14" s="55"/>
      <c r="Q14" s="47"/>
      <c r="R14" s="47"/>
      <c r="S14" s="47"/>
      <c r="T14" s="55"/>
      <c r="U14" s="55"/>
      <c r="V14" s="55"/>
      <c r="W14" s="55"/>
      <c r="X14" s="47"/>
      <c r="Y14" s="47"/>
      <c r="Z14" s="47"/>
      <c r="AA14" s="55"/>
      <c r="AB14" s="55"/>
      <c r="AC14" s="55"/>
      <c r="AD14" s="55"/>
      <c r="AE14" s="55"/>
      <c r="AF14" s="55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47"/>
      <c r="L15" s="47"/>
      <c r="M15" s="47"/>
      <c r="N15" s="47"/>
      <c r="O15" s="47"/>
      <c r="P15" s="47"/>
      <c r="Q15" s="57"/>
      <c r="R15" s="57"/>
      <c r="S15" s="57"/>
      <c r="T15" s="47"/>
      <c r="U15" s="47"/>
      <c r="V15" s="47"/>
      <c r="W15" s="47"/>
      <c r="X15" s="47"/>
      <c r="Y15" s="47"/>
      <c r="Z15" s="47"/>
      <c r="AA15" s="47"/>
      <c r="AB15" s="47"/>
      <c r="AC15" s="55"/>
      <c r="AD15" s="47"/>
      <c r="AE15" s="47"/>
      <c r="AF15" s="47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53"/>
      <c r="L16" s="53"/>
      <c r="M16" s="52"/>
      <c r="N16" s="52"/>
      <c r="O16" s="53"/>
      <c r="P16" s="53"/>
      <c r="Q16" s="52"/>
      <c r="R16" s="52"/>
      <c r="S16" s="52"/>
      <c r="T16" s="52"/>
      <c r="U16" s="52"/>
      <c r="V16" s="53"/>
      <c r="W16" s="53"/>
      <c r="X16" s="52"/>
      <c r="Y16" s="52"/>
      <c r="Z16" s="52"/>
      <c r="AA16" s="52"/>
      <c r="AB16" s="52"/>
      <c r="AC16" s="47"/>
      <c r="AD16" s="52"/>
      <c r="AE16" s="52"/>
      <c r="AF16" s="52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53"/>
      <c r="L19" s="53"/>
      <c r="M19" s="52"/>
      <c r="N19" s="52"/>
      <c r="O19" s="53"/>
      <c r="P19" s="53"/>
      <c r="Q19" s="52"/>
      <c r="R19" s="52"/>
      <c r="S19" s="52"/>
      <c r="T19" s="52"/>
      <c r="U19" s="52"/>
      <c r="V19" s="53"/>
      <c r="W19" s="53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53"/>
      <c r="L22" s="53"/>
      <c r="M22" s="52"/>
      <c r="N22" s="52"/>
      <c r="O22" s="53"/>
      <c r="P22" s="53"/>
      <c r="Q22" s="52"/>
      <c r="R22" s="52"/>
      <c r="S22" s="52"/>
      <c r="T22" s="52"/>
      <c r="U22" s="52"/>
      <c r="V22" s="53"/>
      <c r="W22" s="53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53"/>
      <c r="L25" s="53"/>
      <c r="M25" s="52"/>
      <c r="N25" s="52"/>
      <c r="O25" s="53"/>
      <c r="P25" s="53"/>
      <c r="Q25" s="44"/>
      <c r="R25" s="44"/>
      <c r="S25" s="44"/>
      <c r="T25" s="52"/>
      <c r="U25" s="52"/>
      <c r="V25" s="53"/>
      <c r="W25" s="53"/>
      <c r="X25" s="44"/>
      <c r="Y25" s="44"/>
      <c r="Z25" s="44"/>
      <c r="AA25" s="52"/>
      <c r="AB25" s="52"/>
      <c r="AC25" s="52"/>
      <c r="AD25" s="52"/>
      <c r="AE25" s="52"/>
      <c r="AF25" s="52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55"/>
      <c r="L26" s="55"/>
      <c r="M26" s="69"/>
      <c r="N26" s="55"/>
      <c r="O26" s="55"/>
      <c r="P26" s="55"/>
      <c r="Q26" s="55"/>
      <c r="R26" s="55"/>
      <c r="S26" s="55"/>
      <c r="T26" s="69"/>
      <c r="U26" s="55"/>
      <c r="V26" s="55"/>
      <c r="W26" s="55"/>
      <c r="X26" s="55"/>
      <c r="Y26" s="55"/>
      <c r="Z26" s="55"/>
      <c r="AA26" s="69"/>
      <c r="AB26" s="69"/>
      <c r="AC26" s="55"/>
      <c r="AD26" s="55"/>
      <c r="AE26" s="55"/>
      <c r="AF26" s="55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/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273" t="s">
        <v>4</v>
      </c>
      <c r="F31" s="25" t="s">
        <v>186</v>
      </c>
      <c r="G31" s="25" t="s">
        <v>29</v>
      </c>
      <c r="H31" s="25" t="s">
        <v>29</v>
      </c>
      <c r="I31" s="25" t="s">
        <v>187</v>
      </c>
      <c r="J31" s="25" t="s">
        <v>188</v>
      </c>
      <c r="K31" s="25" t="s">
        <v>89</v>
      </c>
      <c r="L31" s="2273" t="s">
        <v>4</v>
      </c>
      <c r="M31" s="25" t="s">
        <v>186</v>
      </c>
      <c r="N31" s="25" t="s">
        <v>29</v>
      </c>
      <c r="O31" s="25" t="s">
        <v>29</v>
      </c>
      <c r="P31" s="25" t="s">
        <v>187</v>
      </c>
      <c r="Q31" s="25" t="s">
        <v>188</v>
      </c>
      <c r="R31" s="25" t="s">
        <v>89</v>
      </c>
      <c r="S31" s="2273" t="s">
        <v>4</v>
      </c>
      <c r="T31" s="25" t="s">
        <v>186</v>
      </c>
      <c r="U31" s="25" t="s">
        <v>29</v>
      </c>
      <c r="V31" s="25" t="s">
        <v>29</v>
      </c>
      <c r="W31" s="25" t="s">
        <v>187</v>
      </c>
      <c r="X31" s="25" t="s">
        <v>188</v>
      </c>
      <c r="Y31" s="25" t="s">
        <v>89</v>
      </c>
      <c r="Z31" s="2273" t="s">
        <v>4</v>
      </c>
      <c r="AA31" s="25" t="s">
        <v>186</v>
      </c>
      <c r="AB31" s="25" t="s">
        <v>29</v>
      </c>
      <c r="AC31" s="25" t="s">
        <v>29</v>
      </c>
      <c r="AD31" s="25" t="s">
        <v>187</v>
      </c>
      <c r="AE31" s="25" t="s">
        <v>188</v>
      </c>
      <c r="AF31" s="25" t="s">
        <v>89</v>
      </c>
      <c r="AG31" s="2273" t="s">
        <v>4</v>
      </c>
      <c r="AH31" s="25" t="s">
        <v>186</v>
      </c>
      <c r="AI31" s="25" t="s">
        <v>11</v>
      </c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970"/>
      <c r="F32" s="31"/>
      <c r="G32" s="31"/>
      <c r="H32" s="31"/>
      <c r="I32" s="2329"/>
      <c r="J32" s="31"/>
      <c r="K32" s="31"/>
      <c r="L32" s="970"/>
      <c r="M32" s="1616"/>
      <c r="N32" s="1616"/>
      <c r="O32" s="1616"/>
      <c r="P32" s="2329"/>
      <c r="Q32" s="1616"/>
      <c r="R32" s="31"/>
      <c r="S32" s="970"/>
      <c r="T32" s="87" t="s">
        <v>564</v>
      </c>
      <c r="U32" s="31"/>
      <c r="V32" s="31"/>
      <c r="W32" s="2330" t="s">
        <v>565</v>
      </c>
      <c r="X32" s="31"/>
      <c r="Y32" s="31"/>
      <c r="Z32" s="970"/>
      <c r="AA32" s="1616"/>
      <c r="AB32" s="1616"/>
      <c r="AC32" s="1616"/>
      <c r="AD32" s="2329"/>
      <c r="AE32" s="2331"/>
      <c r="AF32" s="31"/>
      <c r="AG32" s="970"/>
      <c r="AH32" s="31"/>
      <c r="AI32" s="2332" t="s">
        <v>564</v>
      </c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972"/>
      <c r="F33" s="1616"/>
      <c r="G33" s="1616"/>
      <c r="H33" s="1616"/>
      <c r="I33" s="2333" t="s">
        <v>566</v>
      </c>
      <c r="J33" s="36"/>
      <c r="K33" s="36"/>
      <c r="L33" s="972"/>
      <c r="M33" s="36"/>
      <c r="N33" s="36"/>
      <c r="O33" s="36"/>
      <c r="P33" s="2333" t="s">
        <v>567</v>
      </c>
      <c r="Q33" s="36"/>
      <c r="R33" s="36"/>
      <c r="S33" s="972"/>
      <c r="T33" s="1616"/>
      <c r="U33" s="1616"/>
      <c r="V33" s="1616"/>
      <c r="W33" s="2333" t="s">
        <v>566</v>
      </c>
      <c r="X33" s="2334"/>
      <c r="Y33" s="36"/>
      <c r="Z33" s="972"/>
      <c r="AA33" s="2335" t="s">
        <v>568</v>
      </c>
      <c r="AB33" s="36"/>
      <c r="AC33" s="36"/>
      <c r="AD33" s="2336" t="s">
        <v>569</v>
      </c>
      <c r="AE33" s="2337" t="s">
        <v>570</v>
      </c>
      <c r="AF33" s="36"/>
      <c r="AG33" s="972"/>
      <c r="AH33" s="1616"/>
      <c r="AI33" s="36"/>
      <c r="AJ33" s="37">
        <f>SUM(E33:Q33)</f>
        <v>0</v>
      </c>
      <c r="AK33" s="38">
        <f>SUM(E34:Q34)</f>
        <v>0</v>
      </c>
    </row>
    <row r="34" spans="1:39" ht="48.75" customHeight="1">
      <c r="A34" s="39"/>
      <c r="B34" s="97"/>
      <c r="C34" s="98">
        <f>SUM(AJ32:AK34)</f>
        <v>0</v>
      </c>
      <c r="D34" s="42" t="s">
        <v>9</v>
      </c>
      <c r="E34" s="1610"/>
      <c r="F34" s="43"/>
      <c r="G34" s="43"/>
      <c r="H34" s="43"/>
      <c r="I34" s="2308"/>
      <c r="J34" s="1616"/>
      <c r="K34" s="43"/>
      <c r="L34" s="1610"/>
      <c r="M34" s="43"/>
      <c r="N34" s="43"/>
      <c r="O34" s="43"/>
      <c r="P34" s="2308"/>
      <c r="Q34" s="44"/>
      <c r="R34" s="44"/>
      <c r="S34" s="981"/>
      <c r="T34" s="2335" t="s">
        <v>571</v>
      </c>
      <c r="U34" s="43"/>
      <c r="V34" s="43"/>
      <c r="W34" s="2338" t="s">
        <v>572</v>
      </c>
      <c r="X34" s="1616"/>
      <c r="Y34" s="44"/>
      <c r="Z34" s="981"/>
      <c r="AA34" s="1625" t="s">
        <v>573</v>
      </c>
      <c r="AB34" s="1625" t="s">
        <v>574</v>
      </c>
      <c r="AC34" s="2339" t="s">
        <v>575</v>
      </c>
      <c r="AD34" s="2340"/>
      <c r="AE34" s="391" t="s">
        <v>31</v>
      </c>
      <c r="AF34" s="391" t="s">
        <v>576</v>
      </c>
      <c r="AG34" s="2341" t="s">
        <v>277</v>
      </c>
      <c r="AH34" s="1796" t="s">
        <v>577</v>
      </c>
      <c r="AI34" s="43"/>
      <c r="AJ34" s="45"/>
      <c r="AK34" s="33"/>
      <c r="AL34" s="102"/>
    </row>
    <row r="35" spans="1:39" ht="45">
      <c r="B35" s="83"/>
      <c r="C35" s="12" t="s">
        <v>11</v>
      </c>
      <c r="D35" s="30" t="s">
        <v>7</v>
      </c>
      <c r="E35" s="970"/>
      <c r="F35" s="2296" t="s">
        <v>578</v>
      </c>
      <c r="G35" s="31"/>
      <c r="H35" s="31"/>
      <c r="I35" s="85" t="s">
        <v>579</v>
      </c>
      <c r="J35" s="47"/>
      <c r="K35" s="31"/>
      <c r="L35" s="970"/>
      <c r="M35" s="2296" t="s">
        <v>580</v>
      </c>
      <c r="N35" s="2342" t="s">
        <v>11</v>
      </c>
      <c r="O35" s="2296" t="s">
        <v>581</v>
      </c>
      <c r="P35" s="1796" t="s">
        <v>582</v>
      </c>
      <c r="Q35" s="47"/>
      <c r="R35" s="47"/>
      <c r="S35" s="941"/>
      <c r="T35" s="2296" t="s">
        <v>578</v>
      </c>
      <c r="U35" s="31"/>
      <c r="V35" s="31"/>
      <c r="W35" s="31"/>
      <c r="X35" s="47"/>
      <c r="Y35" s="47"/>
      <c r="Z35" s="941"/>
      <c r="AA35" s="31"/>
      <c r="AB35" s="85" t="s">
        <v>583</v>
      </c>
      <c r="AC35" s="85" t="s">
        <v>584</v>
      </c>
      <c r="AD35" s="85"/>
      <c r="AE35" s="31"/>
      <c r="AF35" s="31"/>
      <c r="AG35" s="941"/>
      <c r="AH35" s="31"/>
      <c r="AI35" s="31"/>
      <c r="AJ35" s="32"/>
      <c r="AK35" s="33"/>
      <c r="AL35" s="80" t="s">
        <v>24</v>
      </c>
      <c r="AM35" s="80" t="s">
        <v>24</v>
      </c>
    </row>
    <row r="36" spans="1:39" ht="33.75">
      <c r="B36" s="91"/>
      <c r="C36" s="12"/>
      <c r="D36" s="35" t="s">
        <v>8</v>
      </c>
      <c r="E36" s="972"/>
      <c r="F36" s="36"/>
      <c r="G36" s="36"/>
      <c r="H36" s="36"/>
      <c r="I36" s="36"/>
      <c r="J36" s="36"/>
      <c r="K36" s="36"/>
      <c r="L36" s="972"/>
      <c r="M36" s="36"/>
      <c r="N36" s="36"/>
      <c r="O36" s="86" t="s">
        <v>585</v>
      </c>
      <c r="P36" s="36"/>
      <c r="Q36" s="36"/>
      <c r="R36" s="36"/>
      <c r="S36" s="972"/>
      <c r="T36" s="2296" t="s">
        <v>586</v>
      </c>
      <c r="U36" s="36"/>
      <c r="V36" s="36"/>
      <c r="W36" s="36"/>
      <c r="X36" s="36"/>
      <c r="Y36" s="36"/>
      <c r="Z36" s="972"/>
      <c r="AA36" s="36"/>
      <c r="AB36" s="36"/>
      <c r="AC36" s="36"/>
      <c r="AD36" s="36"/>
      <c r="AE36" s="36"/>
      <c r="AF36" s="36"/>
      <c r="AG36" s="972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 ht="67.5">
      <c r="A37" s="39"/>
      <c r="B37" s="97"/>
      <c r="C37" s="98">
        <f>SUM(AJ35:AK37)</f>
        <v>0</v>
      </c>
      <c r="D37" s="42" t="s">
        <v>9</v>
      </c>
      <c r="E37" s="1610"/>
      <c r="F37" s="43"/>
      <c r="G37" s="43"/>
      <c r="H37" s="43"/>
      <c r="I37" s="43"/>
      <c r="J37" s="44"/>
      <c r="K37" s="43"/>
      <c r="L37" s="1610"/>
      <c r="M37" s="43"/>
      <c r="N37" s="43"/>
      <c r="O37" s="1625" t="s">
        <v>587</v>
      </c>
      <c r="P37" s="43"/>
      <c r="Q37" s="44"/>
      <c r="R37" s="44"/>
      <c r="S37" s="981"/>
      <c r="T37" s="43"/>
      <c r="U37" s="43"/>
      <c r="V37" s="43"/>
      <c r="W37" s="43"/>
      <c r="X37" s="44"/>
      <c r="Y37" s="44"/>
      <c r="Z37" s="981"/>
      <c r="AA37" s="43"/>
      <c r="AB37" s="43"/>
      <c r="AC37" s="43"/>
      <c r="AD37" s="43"/>
      <c r="AE37" s="43"/>
      <c r="AF37" s="43"/>
      <c r="AG37" s="981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39" priority="2" operator="equal">
      <formula>0</formula>
    </cfRule>
  </conditionalFormatting>
  <conditionalFormatting sqref="E143:AI145">
    <cfRule type="cellIs" dxfId="38" priority="3" operator="equal">
      <formula>0</formula>
    </cfRule>
  </conditionalFormatting>
  <conditionalFormatting sqref="E106:AI108">
    <cfRule type="cellIs" dxfId="37" priority="4" operator="equal">
      <formula>0</formula>
    </cfRule>
  </conditionalFormatting>
  <conditionalFormatting sqref="E73:AI77">
    <cfRule type="cellIs" dxfId="36" priority="5" operator="equal">
      <formula>0</formula>
    </cfRule>
  </conditionalFormatting>
  <conditionalFormatting sqref="E73:AI77">
    <cfRule type="cellIs" dxfId="35" priority="6" operator="notEqual">
      <formula>1</formula>
    </cfRule>
  </conditionalFormatting>
  <conditionalFormatting sqref="E106:AI108">
    <cfRule type="cellIs" dxfId="34" priority="7" operator="notEqual">
      <formula>1</formula>
    </cfRule>
  </conditionalFormatting>
  <conditionalFormatting sqref="E143:AI145">
    <cfRule type="cellIs" dxfId="33" priority="8" operator="notEqual">
      <formula>1</formula>
    </cfRule>
  </conditionalFormatting>
  <conditionalFormatting sqref="E180:AI182">
    <cfRule type="cellIs" dxfId="32" priority="9" operator="notEqual">
      <formula>1</formula>
    </cfRule>
  </conditionalFormatting>
  <conditionalFormatting sqref="E204:AI207">
    <cfRule type="cellIs" dxfId="31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topLeftCell="A28" zoomScale="75" zoomScaleNormal="75" workbookViewId="0">
      <selection activeCell="AF33" sqref="AF33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7" width="14.5703125" customWidth="1"/>
    <col min="8" max="8" width="13.140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8.14062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8.855468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3" customWidth="1"/>
    <col min="28" max="28" width="8.5703125" customWidth="1"/>
    <col min="29" max="29" width="12.8554687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588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6" t="s">
        <v>29</v>
      </c>
      <c r="F4" s="25" t="s">
        <v>29</v>
      </c>
      <c r="G4" s="25" t="s">
        <v>187</v>
      </c>
      <c r="H4" s="2343" t="s">
        <v>188</v>
      </c>
      <c r="I4" s="25" t="s">
        <v>89</v>
      </c>
      <c r="J4" s="2344" t="s">
        <v>4</v>
      </c>
      <c r="K4" s="25" t="s">
        <v>186</v>
      </c>
      <c r="L4" s="26" t="s">
        <v>29</v>
      </c>
      <c r="M4" s="25" t="s">
        <v>29</v>
      </c>
      <c r="N4" s="25" t="s">
        <v>187</v>
      </c>
      <c r="O4" s="25" t="s">
        <v>188</v>
      </c>
      <c r="P4" s="25" t="s">
        <v>89</v>
      </c>
      <c r="Q4" s="2344" t="s">
        <v>4</v>
      </c>
      <c r="R4" s="25" t="s">
        <v>186</v>
      </c>
      <c r="S4" s="26" t="s">
        <v>29</v>
      </c>
      <c r="T4" s="25" t="s">
        <v>29</v>
      </c>
      <c r="U4" s="25" t="s">
        <v>187</v>
      </c>
      <c r="V4" s="25" t="s">
        <v>188</v>
      </c>
      <c r="W4" s="25" t="s">
        <v>89</v>
      </c>
      <c r="X4" s="2344" t="s">
        <v>4</v>
      </c>
      <c r="Y4" s="25" t="s">
        <v>186</v>
      </c>
      <c r="Z4" s="26" t="s">
        <v>29</v>
      </c>
      <c r="AA4" s="25" t="s">
        <v>29</v>
      </c>
      <c r="AB4" s="25" t="s">
        <v>187</v>
      </c>
      <c r="AC4" s="25" t="s">
        <v>188</v>
      </c>
      <c r="AD4" s="25" t="s">
        <v>89</v>
      </c>
      <c r="AE4" s="2344" t="s">
        <v>4</v>
      </c>
      <c r="AF4" s="25" t="s">
        <v>186</v>
      </c>
      <c r="AG4" s="26" t="s">
        <v>29</v>
      </c>
      <c r="AH4" s="25" t="s">
        <v>29</v>
      </c>
      <c r="AI4" s="25" t="s">
        <v>187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31"/>
      <c r="F5" s="31"/>
      <c r="G5" s="31"/>
      <c r="H5" s="2345"/>
      <c r="I5" s="31"/>
      <c r="J5" s="970"/>
      <c r="K5" s="31"/>
      <c r="L5" s="31"/>
      <c r="M5" s="31"/>
      <c r="N5" s="31"/>
      <c r="O5" s="31"/>
      <c r="P5" s="31"/>
      <c r="Q5" s="970"/>
      <c r="R5" s="31"/>
      <c r="S5" s="31"/>
      <c r="T5" s="31"/>
      <c r="U5" s="31"/>
      <c r="V5" s="31"/>
      <c r="W5" s="31"/>
      <c r="X5" s="970"/>
      <c r="Y5" s="31"/>
      <c r="Z5" s="31"/>
      <c r="AA5" s="31"/>
      <c r="AB5" s="31"/>
      <c r="AC5" s="31"/>
      <c r="AD5" s="31"/>
      <c r="AE5" s="970"/>
      <c r="AF5" s="31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36"/>
      <c r="F6" s="36"/>
      <c r="G6" s="36"/>
      <c r="H6" s="2346"/>
      <c r="I6" s="36"/>
      <c r="J6" s="972"/>
      <c r="K6" s="36"/>
      <c r="L6" s="36"/>
      <c r="M6" s="36"/>
      <c r="N6" s="36"/>
      <c r="O6" s="36"/>
      <c r="P6" s="36"/>
      <c r="Q6" s="972"/>
      <c r="R6" s="36"/>
      <c r="S6" s="36"/>
      <c r="T6" s="36"/>
      <c r="U6" s="36"/>
      <c r="V6" s="36"/>
      <c r="W6" s="36"/>
      <c r="X6" s="972"/>
      <c r="Y6" s="36"/>
      <c r="Z6" s="36"/>
      <c r="AA6" s="36"/>
      <c r="AB6" s="36"/>
      <c r="AC6" s="36"/>
      <c r="AD6" s="36"/>
      <c r="AE6" s="972"/>
      <c r="AF6" s="36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43"/>
      <c r="F7" s="43"/>
      <c r="G7" s="43"/>
      <c r="H7" s="2347"/>
      <c r="I7" s="43"/>
      <c r="J7" s="981"/>
      <c r="K7" s="43"/>
      <c r="L7" s="43"/>
      <c r="M7" s="43"/>
      <c r="N7" s="43"/>
      <c r="O7" s="43"/>
      <c r="P7" s="43"/>
      <c r="Q7" s="981"/>
      <c r="R7" s="44"/>
      <c r="S7" s="44"/>
      <c r="T7" s="43"/>
      <c r="U7" s="43"/>
      <c r="V7" s="43"/>
      <c r="W7" s="43"/>
      <c r="X7" s="981"/>
      <c r="Y7" s="44"/>
      <c r="Z7" s="44"/>
      <c r="AA7" s="43"/>
      <c r="AB7" s="43"/>
      <c r="AC7" s="43"/>
      <c r="AD7" s="43"/>
      <c r="AE7" s="1610"/>
      <c r="AF7" s="43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31"/>
      <c r="F8" s="31"/>
      <c r="G8" s="31"/>
      <c r="H8" s="2345"/>
      <c r="I8" s="31"/>
      <c r="J8" s="941"/>
      <c r="K8" s="31"/>
      <c r="L8" s="31"/>
      <c r="M8" s="31"/>
      <c r="N8" s="31"/>
      <c r="O8" s="31"/>
      <c r="P8" s="31"/>
      <c r="Q8" s="941"/>
      <c r="R8" s="47"/>
      <c r="S8" s="47"/>
      <c r="T8" s="31"/>
      <c r="U8" s="31"/>
      <c r="V8" s="31"/>
      <c r="W8" s="31"/>
      <c r="X8" s="941"/>
      <c r="Y8" s="47"/>
      <c r="Z8" s="47"/>
      <c r="AA8" s="31"/>
      <c r="AB8" s="31"/>
      <c r="AC8" s="31"/>
      <c r="AD8" s="31"/>
      <c r="AE8" s="970"/>
      <c r="AF8" s="31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36"/>
      <c r="F9" s="36"/>
      <c r="G9" s="36"/>
      <c r="H9" s="2346"/>
      <c r="I9" s="36"/>
      <c r="J9" s="972"/>
      <c r="K9" s="36"/>
      <c r="L9" s="36"/>
      <c r="M9" s="36"/>
      <c r="N9" s="36"/>
      <c r="O9" s="36"/>
      <c r="P9" s="36"/>
      <c r="Q9" s="972"/>
      <c r="R9" s="36"/>
      <c r="S9" s="36"/>
      <c r="T9" s="36"/>
      <c r="U9" s="36"/>
      <c r="V9" s="36"/>
      <c r="W9" s="36"/>
      <c r="X9" s="972"/>
      <c r="Y9" s="36"/>
      <c r="Z9" s="36"/>
      <c r="AA9" s="36"/>
      <c r="AB9" s="36"/>
      <c r="AC9" s="36"/>
      <c r="AD9" s="36"/>
      <c r="AE9" s="972"/>
      <c r="AF9" s="36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43"/>
      <c r="F10" s="43"/>
      <c r="G10" s="43"/>
      <c r="H10" s="2347"/>
      <c r="I10" s="43"/>
      <c r="J10" s="981"/>
      <c r="K10" s="43"/>
      <c r="L10" s="43"/>
      <c r="M10" s="43"/>
      <c r="N10" s="43"/>
      <c r="O10" s="43"/>
      <c r="P10" s="43"/>
      <c r="Q10" s="981"/>
      <c r="R10" s="44"/>
      <c r="S10" s="44"/>
      <c r="T10" s="43"/>
      <c r="U10" s="43"/>
      <c r="V10" s="43"/>
      <c r="W10" s="43"/>
      <c r="X10" s="981"/>
      <c r="Y10" s="44"/>
      <c r="Z10" s="44"/>
      <c r="AA10" s="43"/>
      <c r="AB10" s="43"/>
      <c r="AC10" s="43"/>
      <c r="AD10" s="43"/>
      <c r="AE10" s="1610"/>
      <c r="AF10" s="43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47"/>
      <c r="L12" s="47"/>
      <c r="M12" s="47"/>
      <c r="N12" s="47"/>
      <c r="O12" s="47"/>
      <c r="P12" s="47"/>
      <c r="Q12" s="36"/>
      <c r="R12" s="36"/>
      <c r="S12" s="36"/>
      <c r="T12" s="47"/>
      <c r="U12" s="47"/>
      <c r="V12" s="47"/>
      <c r="W12" s="47"/>
      <c r="X12" s="36"/>
      <c r="Y12" s="36"/>
      <c r="Z12" s="36"/>
      <c r="AA12" s="47"/>
      <c r="AB12" s="47"/>
      <c r="AC12" s="47"/>
      <c r="AD12" s="47"/>
      <c r="AE12" s="47"/>
      <c r="AF12" s="47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53"/>
      <c r="L13" s="53"/>
      <c r="M13" s="52"/>
      <c r="N13" s="52"/>
      <c r="O13" s="53"/>
      <c r="P13" s="53"/>
      <c r="Q13" s="43"/>
      <c r="R13" s="43"/>
      <c r="S13" s="43"/>
      <c r="T13" s="52"/>
      <c r="U13" s="52"/>
      <c r="V13" s="53"/>
      <c r="W13" s="53"/>
      <c r="X13" s="43"/>
      <c r="Y13" s="43"/>
      <c r="Z13" s="43"/>
      <c r="AA13" s="52"/>
      <c r="AB13" s="52"/>
      <c r="AC13" s="52"/>
      <c r="AD13" s="52"/>
      <c r="AE13" s="52"/>
      <c r="AF13" s="52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55"/>
      <c r="L14" s="55"/>
      <c r="M14" s="55"/>
      <c r="N14" s="55"/>
      <c r="O14" s="55"/>
      <c r="P14" s="55"/>
      <c r="Q14" s="47"/>
      <c r="R14" s="47"/>
      <c r="S14" s="47"/>
      <c r="T14" s="55"/>
      <c r="U14" s="55"/>
      <c r="V14" s="55"/>
      <c r="W14" s="55"/>
      <c r="X14" s="47"/>
      <c r="Y14" s="47"/>
      <c r="Z14" s="47"/>
      <c r="AA14" s="55"/>
      <c r="AB14" s="55"/>
      <c r="AC14" s="55"/>
      <c r="AD14" s="55"/>
      <c r="AE14" s="55"/>
      <c r="AF14" s="55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47"/>
      <c r="L15" s="47"/>
      <c r="M15" s="47"/>
      <c r="N15" s="47"/>
      <c r="O15" s="47"/>
      <c r="P15" s="47"/>
      <c r="Q15" s="57"/>
      <c r="R15" s="57"/>
      <c r="S15" s="57"/>
      <c r="T15" s="47"/>
      <c r="U15" s="47"/>
      <c r="V15" s="47"/>
      <c r="W15" s="47"/>
      <c r="X15" s="47"/>
      <c r="Y15" s="47"/>
      <c r="Z15" s="47"/>
      <c r="AA15" s="47"/>
      <c r="AB15" s="47"/>
      <c r="AC15" s="55"/>
      <c r="AD15" s="47"/>
      <c r="AE15" s="47"/>
      <c r="AF15" s="47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53"/>
      <c r="L16" s="53"/>
      <c r="M16" s="52"/>
      <c r="N16" s="52"/>
      <c r="O16" s="53"/>
      <c r="P16" s="53"/>
      <c r="Q16" s="52"/>
      <c r="R16" s="52"/>
      <c r="S16" s="52"/>
      <c r="T16" s="52"/>
      <c r="U16" s="52"/>
      <c r="V16" s="53"/>
      <c r="W16" s="53"/>
      <c r="X16" s="52"/>
      <c r="Y16" s="52"/>
      <c r="Z16" s="52"/>
      <c r="AA16" s="52"/>
      <c r="AB16" s="52"/>
      <c r="AC16" s="47"/>
      <c r="AD16" s="52"/>
      <c r="AE16" s="52"/>
      <c r="AF16" s="52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53"/>
      <c r="L19" s="53"/>
      <c r="M19" s="52"/>
      <c r="N19" s="52"/>
      <c r="O19" s="53"/>
      <c r="P19" s="53"/>
      <c r="Q19" s="52"/>
      <c r="R19" s="52"/>
      <c r="S19" s="52"/>
      <c r="T19" s="52"/>
      <c r="U19" s="52"/>
      <c r="V19" s="53"/>
      <c r="W19" s="53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53"/>
      <c r="L22" s="53"/>
      <c r="M22" s="52"/>
      <c r="N22" s="52"/>
      <c r="O22" s="53"/>
      <c r="P22" s="53"/>
      <c r="Q22" s="52"/>
      <c r="R22" s="52"/>
      <c r="S22" s="52"/>
      <c r="T22" s="52"/>
      <c r="U22" s="52"/>
      <c r="V22" s="53"/>
      <c r="W22" s="53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53"/>
      <c r="L25" s="53"/>
      <c r="M25" s="52"/>
      <c r="N25" s="52"/>
      <c r="O25" s="53"/>
      <c r="P25" s="53"/>
      <c r="Q25" s="44"/>
      <c r="R25" s="44"/>
      <c r="S25" s="44"/>
      <c r="T25" s="52"/>
      <c r="U25" s="52"/>
      <c r="V25" s="53"/>
      <c r="W25" s="53"/>
      <c r="X25" s="44"/>
      <c r="Y25" s="44"/>
      <c r="Z25" s="44"/>
      <c r="AA25" s="52"/>
      <c r="AB25" s="52"/>
      <c r="AC25" s="52"/>
      <c r="AD25" s="52"/>
      <c r="AE25" s="52"/>
      <c r="AF25" s="52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55"/>
      <c r="L26" s="55"/>
      <c r="M26" s="69"/>
      <c r="N26" s="55"/>
      <c r="O26" s="55"/>
      <c r="P26" s="55"/>
      <c r="Q26" s="55"/>
      <c r="R26" s="55"/>
      <c r="S26" s="55"/>
      <c r="T26" s="69"/>
      <c r="U26" s="55"/>
      <c r="V26" s="55"/>
      <c r="W26" s="55"/>
      <c r="X26" s="55"/>
      <c r="Y26" s="55"/>
      <c r="Z26" s="55"/>
      <c r="AA26" s="69"/>
      <c r="AB26" s="69"/>
      <c r="AC26" s="55"/>
      <c r="AD26" s="55"/>
      <c r="AE26" s="55"/>
      <c r="AF26" s="55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 t="s">
        <v>588</v>
      </c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>
        <v>31</v>
      </c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6" t="s">
        <v>29</v>
      </c>
      <c r="F31" s="25" t="s">
        <v>29</v>
      </c>
      <c r="G31" s="25" t="s">
        <v>187</v>
      </c>
      <c r="H31" s="2343" t="s">
        <v>188</v>
      </c>
      <c r="I31" s="25" t="s">
        <v>89</v>
      </c>
      <c r="J31" s="2344" t="s">
        <v>4</v>
      </c>
      <c r="K31" s="25" t="s">
        <v>186</v>
      </c>
      <c r="L31" s="26" t="s">
        <v>29</v>
      </c>
      <c r="M31" s="25" t="s">
        <v>29</v>
      </c>
      <c r="N31" s="25" t="s">
        <v>187</v>
      </c>
      <c r="O31" s="25" t="s">
        <v>188</v>
      </c>
      <c r="P31" s="25" t="s">
        <v>89</v>
      </c>
      <c r="Q31" s="2344" t="s">
        <v>4</v>
      </c>
      <c r="R31" s="25" t="s">
        <v>186</v>
      </c>
      <c r="S31" s="26" t="s">
        <v>29</v>
      </c>
      <c r="T31" s="25" t="s">
        <v>29</v>
      </c>
      <c r="U31" s="25" t="s">
        <v>187</v>
      </c>
      <c r="V31" s="25" t="s">
        <v>188</v>
      </c>
      <c r="W31" s="25" t="s">
        <v>89</v>
      </c>
      <c r="X31" s="2344" t="s">
        <v>4</v>
      </c>
      <c r="Y31" s="25" t="s">
        <v>186</v>
      </c>
      <c r="Z31" s="26" t="s">
        <v>29</v>
      </c>
      <c r="AA31" s="25" t="s">
        <v>29</v>
      </c>
      <c r="AB31" s="25" t="s">
        <v>187</v>
      </c>
      <c r="AC31" s="25" t="s">
        <v>188</v>
      </c>
      <c r="AD31" s="25" t="s">
        <v>89</v>
      </c>
      <c r="AE31" s="2344" t="s">
        <v>4</v>
      </c>
      <c r="AF31" s="25" t="s">
        <v>186</v>
      </c>
      <c r="AG31" s="26" t="s">
        <v>29</v>
      </c>
      <c r="AH31" s="25" t="s">
        <v>29</v>
      </c>
      <c r="AI31" s="25" t="s">
        <v>187</v>
      </c>
      <c r="AJ31" s="82" t="s">
        <v>4</v>
      </c>
      <c r="AK31" s="28" t="s">
        <v>5</v>
      </c>
      <c r="AL31" s="80"/>
      <c r="AM31" s="80"/>
      <c r="AN31" s="80"/>
    </row>
    <row r="32" spans="1:40" ht="48" customHeight="1">
      <c r="B32" s="83"/>
      <c r="C32" s="12" t="s">
        <v>17</v>
      </c>
      <c r="D32" s="30" t="s">
        <v>7</v>
      </c>
      <c r="E32" s="2298" t="s">
        <v>589</v>
      </c>
      <c r="F32" s="31"/>
      <c r="G32" s="2348" t="s">
        <v>590</v>
      </c>
      <c r="H32" s="2345"/>
      <c r="I32" s="31"/>
      <c r="J32" s="970"/>
      <c r="K32" s="1616"/>
      <c r="L32" s="1616"/>
      <c r="M32" s="1616"/>
      <c r="N32" s="2329"/>
      <c r="O32" s="1616"/>
      <c r="P32" s="31"/>
      <c r="Q32" s="970"/>
      <c r="R32" s="31"/>
      <c r="S32" s="31"/>
      <c r="T32" s="31"/>
      <c r="U32" s="2349" t="s">
        <v>591</v>
      </c>
      <c r="V32" s="2296" t="s">
        <v>592</v>
      </c>
      <c r="W32" s="31"/>
      <c r="X32" s="970"/>
      <c r="Y32" s="1616"/>
      <c r="Z32" s="1616"/>
      <c r="AA32" s="2350" t="s">
        <v>593</v>
      </c>
      <c r="AB32" s="2329"/>
      <c r="AC32" s="1616"/>
      <c r="AD32" s="31"/>
      <c r="AE32" s="970"/>
      <c r="AF32" s="2351" t="s">
        <v>594</v>
      </c>
      <c r="AG32" s="31"/>
      <c r="AH32" s="31"/>
      <c r="AI32" s="2329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1616"/>
      <c r="F33" s="1616"/>
      <c r="G33" s="2349" t="s">
        <v>591</v>
      </c>
      <c r="H33" s="2352" t="s">
        <v>595</v>
      </c>
      <c r="I33" s="36"/>
      <c r="J33" s="972"/>
      <c r="K33" s="36"/>
      <c r="L33" s="36"/>
      <c r="M33" s="36"/>
      <c r="N33" s="2353" t="s">
        <v>596</v>
      </c>
      <c r="O33" s="95" t="s">
        <v>306</v>
      </c>
      <c r="P33" s="95" t="s">
        <v>306</v>
      </c>
      <c r="Q33" s="2354" t="s">
        <v>306</v>
      </c>
      <c r="R33" s="1616"/>
      <c r="S33" s="1616"/>
      <c r="T33" s="1616"/>
      <c r="U33" s="2333" t="s">
        <v>566</v>
      </c>
      <c r="V33" s="2335" t="s">
        <v>597</v>
      </c>
      <c r="W33" s="95" t="s">
        <v>598</v>
      </c>
      <c r="X33" s="972"/>
      <c r="Y33" s="2355"/>
      <c r="Z33" s="36"/>
      <c r="AA33" s="36"/>
      <c r="AB33" s="2302"/>
      <c r="AC33" s="36"/>
      <c r="AD33" s="36"/>
      <c r="AE33" s="972"/>
      <c r="AF33" s="1616"/>
      <c r="AG33" s="1616"/>
      <c r="AH33" s="1616"/>
      <c r="AI33" s="2356" t="s">
        <v>599</v>
      </c>
      <c r="AJ33" s="37">
        <f>SUM(E33:Q33)</f>
        <v>0</v>
      </c>
      <c r="AK33" s="38">
        <f>SUM(E34:Q34)</f>
        <v>0</v>
      </c>
    </row>
    <row r="34" spans="1:39" ht="48.75" customHeight="1">
      <c r="A34" s="39"/>
      <c r="B34" s="97"/>
      <c r="C34" s="98">
        <f>SUM(AJ32:AK34)</f>
        <v>0</v>
      </c>
      <c r="D34" s="42" t="s">
        <v>9</v>
      </c>
      <c r="E34" s="296" t="s">
        <v>564</v>
      </c>
      <c r="F34" s="43"/>
      <c r="G34" s="2353" t="s">
        <v>600</v>
      </c>
      <c r="H34" s="2357"/>
      <c r="I34" s="43"/>
      <c r="J34" s="1610"/>
      <c r="K34" s="43"/>
      <c r="L34" s="43"/>
      <c r="M34" s="43"/>
      <c r="N34" s="2333" t="s">
        <v>566</v>
      </c>
      <c r="O34" s="43"/>
      <c r="P34" s="43"/>
      <c r="Q34" s="1610"/>
      <c r="R34" s="43"/>
      <c r="S34" s="43"/>
      <c r="T34" s="296" t="s">
        <v>564</v>
      </c>
      <c r="U34" s="2358" t="s">
        <v>601</v>
      </c>
      <c r="V34" s="2359"/>
      <c r="W34" s="43"/>
      <c r="X34" s="1610"/>
      <c r="Y34" s="43"/>
      <c r="Z34" s="43"/>
      <c r="AA34" s="43"/>
      <c r="AB34" s="2308"/>
      <c r="AC34" s="43"/>
      <c r="AD34" s="43"/>
      <c r="AE34" s="1610"/>
      <c r="AF34" s="43"/>
      <c r="AG34" s="43"/>
      <c r="AH34" s="43"/>
      <c r="AI34" s="2360"/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F35" s="1801" t="s">
        <v>602</v>
      </c>
      <c r="G35" s="2361" t="s">
        <v>603</v>
      </c>
      <c r="H35" s="2362" t="s">
        <v>604</v>
      </c>
      <c r="I35" s="31"/>
      <c r="J35" s="970"/>
      <c r="K35" s="31"/>
      <c r="L35" s="31"/>
      <c r="M35" s="31"/>
      <c r="N35" s="31"/>
      <c r="O35" s="31"/>
      <c r="P35" s="31"/>
      <c r="Q35" s="970"/>
      <c r="R35" s="31"/>
      <c r="S35" s="31"/>
      <c r="T35" s="31"/>
      <c r="U35" s="31"/>
      <c r="V35" s="31"/>
      <c r="W35" s="31"/>
      <c r="X35" s="970"/>
      <c r="Y35" s="31"/>
      <c r="Z35" s="31"/>
      <c r="AA35" s="31"/>
      <c r="AB35" s="31"/>
      <c r="AC35" s="31"/>
      <c r="AD35" s="31"/>
      <c r="AE35" s="970"/>
      <c r="AF35" s="31"/>
      <c r="AG35" s="31"/>
      <c r="AH35" s="31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36"/>
      <c r="F36" s="36"/>
      <c r="G36" s="36"/>
      <c r="H36" s="2346" t="s">
        <v>605</v>
      </c>
      <c r="I36" s="36"/>
      <c r="J36" s="972"/>
      <c r="K36" s="36"/>
      <c r="L36" s="36"/>
      <c r="M36" s="36"/>
      <c r="N36" s="36"/>
      <c r="O36" s="36"/>
      <c r="P36" s="36"/>
      <c r="Q36" s="972"/>
      <c r="R36" s="36"/>
      <c r="S36" s="36"/>
      <c r="T36" s="36"/>
      <c r="U36" s="36"/>
      <c r="V36" s="36"/>
      <c r="W36" s="36"/>
      <c r="X36" s="972"/>
      <c r="Y36" s="36"/>
      <c r="Z36" s="36"/>
      <c r="AA36" s="36"/>
      <c r="AB36" s="36"/>
      <c r="AC36" s="36"/>
      <c r="AD36" s="36"/>
      <c r="AE36" s="972"/>
      <c r="AF36" s="36"/>
      <c r="AG36" s="36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43"/>
      <c r="F37" s="43"/>
      <c r="G37" s="43"/>
      <c r="H37" s="2347"/>
      <c r="I37" s="43"/>
      <c r="J37" s="981"/>
      <c r="K37" s="43"/>
      <c r="L37" s="43"/>
      <c r="M37" s="43"/>
      <c r="N37" s="43"/>
      <c r="O37" s="43"/>
      <c r="P37" s="43"/>
      <c r="Q37" s="981"/>
      <c r="R37" s="44"/>
      <c r="S37" s="44"/>
      <c r="T37" s="43"/>
      <c r="U37" s="43"/>
      <c r="V37" s="43"/>
      <c r="W37" s="43"/>
      <c r="X37" s="981"/>
      <c r="Y37" s="44"/>
      <c r="Z37" s="44"/>
      <c r="AA37" s="43"/>
      <c r="AB37" s="43"/>
      <c r="AC37" s="43"/>
      <c r="AD37" s="43"/>
      <c r="AE37" s="1610"/>
      <c r="AF37" s="43"/>
      <c r="AG37" s="44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30" priority="2" operator="equal">
      <formula>0</formula>
    </cfRule>
  </conditionalFormatting>
  <conditionalFormatting sqref="E143:AI145">
    <cfRule type="cellIs" dxfId="29" priority="3" operator="equal">
      <formula>0</formula>
    </cfRule>
  </conditionalFormatting>
  <conditionalFormatting sqref="E106:AI108">
    <cfRule type="cellIs" dxfId="28" priority="4" operator="equal">
      <formula>0</formula>
    </cfRule>
  </conditionalFormatting>
  <conditionalFormatting sqref="E73:AI77">
    <cfRule type="cellIs" dxfId="27" priority="5" operator="equal">
      <formula>0</formula>
    </cfRule>
  </conditionalFormatting>
  <conditionalFormatting sqref="E73:AI77">
    <cfRule type="cellIs" dxfId="26" priority="6" operator="notEqual">
      <formula>1</formula>
    </cfRule>
  </conditionalFormatting>
  <conditionalFormatting sqref="E106:AI108">
    <cfRule type="cellIs" dxfId="25" priority="7" operator="notEqual">
      <formula>1</formula>
    </cfRule>
  </conditionalFormatting>
  <conditionalFormatting sqref="E143:AI145">
    <cfRule type="cellIs" dxfId="24" priority="8" operator="notEqual">
      <formula>1</formula>
    </cfRule>
  </conditionalFormatting>
  <conditionalFormatting sqref="E180:AI182">
    <cfRule type="cellIs" dxfId="23" priority="9" operator="notEqual">
      <formula>1</formula>
    </cfRule>
  </conditionalFormatting>
  <conditionalFormatting sqref="E204:AI207">
    <cfRule type="cellIs" dxfId="22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zoomScale="75" zoomScaleNormal="75" workbookViewId="0">
      <selection activeCell="E34" sqref="E34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606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 t="s">
        <v>11</v>
      </c>
      <c r="AJ3" s="17"/>
      <c r="AK3" s="17"/>
    </row>
    <row r="4" spans="1:37">
      <c r="B4" s="15" t="s">
        <v>2</v>
      </c>
      <c r="C4" s="21" t="s">
        <v>3</v>
      </c>
      <c r="D4" s="22"/>
      <c r="E4" s="2343" t="s">
        <v>188</v>
      </c>
      <c r="F4" s="25" t="s">
        <v>89</v>
      </c>
      <c r="G4" s="2344" t="s">
        <v>4</v>
      </c>
      <c r="H4" s="25" t="s">
        <v>186</v>
      </c>
      <c r="I4" s="26" t="s">
        <v>29</v>
      </c>
      <c r="J4" s="25" t="s">
        <v>29</v>
      </c>
      <c r="K4" s="25" t="s">
        <v>187</v>
      </c>
      <c r="L4" s="25" t="s">
        <v>188</v>
      </c>
      <c r="M4" s="25" t="s">
        <v>89</v>
      </c>
      <c r="N4" s="2344" t="s">
        <v>4</v>
      </c>
      <c r="O4" s="25" t="s">
        <v>186</v>
      </c>
      <c r="P4" s="26" t="s">
        <v>29</v>
      </c>
      <c r="Q4" s="25" t="s">
        <v>29</v>
      </c>
      <c r="R4" s="25" t="s">
        <v>187</v>
      </c>
      <c r="S4" s="25" t="s">
        <v>188</v>
      </c>
      <c r="T4" s="25" t="s">
        <v>89</v>
      </c>
      <c r="U4" s="2344" t="s">
        <v>4</v>
      </c>
      <c r="V4" s="25" t="s">
        <v>186</v>
      </c>
      <c r="W4" s="26" t="s">
        <v>29</v>
      </c>
      <c r="X4" s="25" t="s">
        <v>29</v>
      </c>
      <c r="Y4" s="25" t="s">
        <v>187</v>
      </c>
      <c r="Z4" s="25" t="s">
        <v>188</v>
      </c>
      <c r="AA4" s="25" t="s">
        <v>89</v>
      </c>
      <c r="AB4" s="2344" t="s">
        <v>4</v>
      </c>
      <c r="AC4" s="25" t="s">
        <v>186</v>
      </c>
      <c r="AD4" s="26" t="s">
        <v>29</v>
      </c>
      <c r="AE4" s="25" t="s">
        <v>29</v>
      </c>
      <c r="AF4" s="25" t="s">
        <v>187</v>
      </c>
      <c r="AG4" s="25" t="s">
        <v>188</v>
      </c>
      <c r="AH4" s="25" t="s">
        <v>89</v>
      </c>
      <c r="AI4" s="23"/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2345"/>
      <c r="F5" s="31"/>
      <c r="G5" s="970"/>
      <c r="H5" s="31"/>
      <c r="I5" s="31"/>
      <c r="J5" s="31"/>
      <c r="K5" s="31"/>
      <c r="L5" s="31"/>
      <c r="M5" s="31"/>
      <c r="N5" s="970"/>
      <c r="O5" s="31"/>
      <c r="P5" s="31"/>
      <c r="Q5" s="31"/>
      <c r="R5" s="31"/>
      <c r="S5" s="31"/>
      <c r="T5" s="31"/>
      <c r="U5" s="970"/>
      <c r="V5" s="31"/>
      <c r="W5" s="31"/>
      <c r="X5" s="31"/>
      <c r="Y5" s="31"/>
      <c r="Z5" s="31"/>
      <c r="AA5" s="31"/>
      <c r="AB5" s="970"/>
      <c r="AC5" s="31"/>
      <c r="AD5" s="31"/>
      <c r="AE5" s="31"/>
      <c r="AF5" s="31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2346"/>
      <c r="F6" s="36"/>
      <c r="G6" s="972"/>
      <c r="H6" s="36"/>
      <c r="I6" s="36"/>
      <c r="J6" s="36"/>
      <c r="K6" s="36"/>
      <c r="L6" s="36"/>
      <c r="M6" s="36"/>
      <c r="N6" s="972"/>
      <c r="O6" s="36"/>
      <c r="P6" s="36"/>
      <c r="Q6" s="36"/>
      <c r="R6" s="36"/>
      <c r="S6" s="36"/>
      <c r="T6" s="36"/>
      <c r="U6" s="972"/>
      <c r="V6" s="36"/>
      <c r="W6" s="36"/>
      <c r="X6" s="36"/>
      <c r="Y6" s="36"/>
      <c r="Z6" s="36"/>
      <c r="AA6" s="36"/>
      <c r="AB6" s="972"/>
      <c r="AC6" s="36"/>
      <c r="AD6" s="36"/>
      <c r="AE6" s="36"/>
      <c r="AF6" s="36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2347"/>
      <c r="F7" s="43"/>
      <c r="G7" s="981"/>
      <c r="H7" s="43"/>
      <c r="I7" s="43"/>
      <c r="J7" s="43"/>
      <c r="K7" s="43"/>
      <c r="L7" s="43"/>
      <c r="M7" s="43"/>
      <c r="N7" s="981"/>
      <c r="O7" s="44"/>
      <c r="P7" s="44"/>
      <c r="Q7" s="43"/>
      <c r="R7" s="43"/>
      <c r="S7" s="43"/>
      <c r="T7" s="43"/>
      <c r="U7" s="981"/>
      <c r="V7" s="44"/>
      <c r="W7" s="44"/>
      <c r="X7" s="43"/>
      <c r="Y7" s="43"/>
      <c r="Z7" s="43"/>
      <c r="AA7" s="43"/>
      <c r="AB7" s="1610"/>
      <c r="AC7" s="43"/>
      <c r="AD7" s="44"/>
      <c r="AE7" s="43"/>
      <c r="AF7" s="43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2345"/>
      <c r="F8" s="31"/>
      <c r="G8" s="941"/>
      <c r="H8" s="31"/>
      <c r="I8" s="31"/>
      <c r="J8" s="31"/>
      <c r="K8" s="31"/>
      <c r="L8" s="31"/>
      <c r="M8" s="31"/>
      <c r="N8" s="941"/>
      <c r="O8" s="47"/>
      <c r="P8" s="47"/>
      <c r="Q8" s="31"/>
      <c r="R8" s="31"/>
      <c r="S8" s="31"/>
      <c r="T8" s="31"/>
      <c r="U8" s="941"/>
      <c r="V8" s="47"/>
      <c r="W8" s="47"/>
      <c r="X8" s="31"/>
      <c r="Y8" s="31"/>
      <c r="Z8" s="31"/>
      <c r="AA8" s="31"/>
      <c r="AB8" s="970"/>
      <c r="AC8" s="31"/>
      <c r="AD8" s="47"/>
      <c r="AE8" s="31"/>
      <c r="AF8" s="31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2346"/>
      <c r="F9" s="36"/>
      <c r="G9" s="972"/>
      <c r="H9" s="36"/>
      <c r="I9" s="36"/>
      <c r="J9" s="36"/>
      <c r="K9" s="36"/>
      <c r="L9" s="36"/>
      <c r="M9" s="36"/>
      <c r="N9" s="972"/>
      <c r="O9" s="36"/>
      <c r="P9" s="36"/>
      <c r="Q9" s="36"/>
      <c r="R9" s="36"/>
      <c r="S9" s="36"/>
      <c r="T9" s="36"/>
      <c r="U9" s="972"/>
      <c r="V9" s="36"/>
      <c r="W9" s="36"/>
      <c r="X9" s="36"/>
      <c r="Y9" s="36"/>
      <c r="Z9" s="36"/>
      <c r="AA9" s="36"/>
      <c r="AB9" s="972"/>
      <c r="AC9" s="36"/>
      <c r="AD9" s="36"/>
      <c r="AE9" s="36"/>
      <c r="AF9" s="36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2347"/>
      <c r="F10" s="43"/>
      <c r="G10" s="981"/>
      <c r="H10" s="43"/>
      <c r="I10" s="43"/>
      <c r="J10" s="43"/>
      <c r="K10" s="43"/>
      <c r="L10" s="43"/>
      <c r="M10" s="43"/>
      <c r="N10" s="981"/>
      <c r="O10" s="44"/>
      <c r="P10" s="44"/>
      <c r="Q10" s="43"/>
      <c r="R10" s="43"/>
      <c r="S10" s="43"/>
      <c r="T10" s="43"/>
      <c r="U10" s="981"/>
      <c r="V10" s="44"/>
      <c r="W10" s="44"/>
      <c r="X10" s="43"/>
      <c r="Y10" s="43"/>
      <c r="Z10" s="43"/>
      <c r="AA10" s="43"/>
      <c r="AB10" s="1610"/>
      <c r="AC10" s="43"/>
      <c r="AD10" s="44"/>
      <c r="AE10" s="43"/>
      <c r="AF10" s="43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47"/>
      <c r="L12" s="47"/>
      <c r="M12" s="47"/>
      <c r="N12" s="47"/>
      <c r="O12" s="47"/>
      <c r="P12" s="47"/>
      <c r="Q12" s="36"/>
      <c r="R12" s="36"/>
      <c r="S12" s="36"/>
      <c r="T12" s="47"/>
      <c r="U12" s="47"/>
      <c r="V12" s="47"/>
      <c r="W12" s="47"/>
      <c r="X12" s="36"/>
      <c r="Y12" s="36"/>
      <c r="Z12" s="36"/>
      <c r="AA12" s="47"/>
      <c r="AB12" s="47"/>
      <c r="AC12" s="47"/>
      <c r="AD12" s="47"/>
      <c r="AE12" s="47"/>
      <c r="AF12" s="47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53"/>
      <c r="L13" s="53"/>
      <c r="M13" s="52"/>
      <c r="N13" s="52"/>
      <c r="O13" s="53"/>
      <c r="P13" s="53"/>
      <c r="Q13" s="43"/>
      <c r="R13" s="43"/>
      <c r="S13" s="43"/>
      <c r="T13" s="52"/>
      <c r="U13" s="52"/>
      <c r="V13" s="53"/>
      <c r="W13" s="53"/>
      <c r="X13" s="43"/>
      <c r="Y13" s="43"/>
      <c r="Z13" s="43"/>
      <c r="AA13" s="52"/>
      <c r="AB13" s="52"/>
      <c r="AC13" s="52"/>
      <c r="AD13" s="52"/>
      <c r="AE13" s="52"/>
      <c r="AF13" s="52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55"/>
      <c r="L14" s="55"/>
      <c r="M14" s="55"/>
      <c r="N14" s="55"/>
      <c r="O14" s="55"/>
      <c r="P14" s="55"/>
      <c r="Q14" s="47"/>
      <c r="R14" s="47"/>
      <c r="S14" s="47"/>
      <c r="T14" s="55"/>
      <c r="U14" s="55"/>
      <c r="V14" s="55"/>
      <c r="W14" s="55"/>
      <c r="X14" s="47"/>
      <c r="Y14" s="47"/>
      <c r="Z14" s="47"/>
      <c r="AA14" s="55"/>
      <c r="AB14" s="55"/>
      <c r="AC14" s="55"/>
      <c r="AD14" s="55"/>
      <c r="AE14" s="55"/>
      <c r="AF14" s="55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47"/>
      <c r="L15" s="47"/>
      <c r="M15" s="47"/>
      <c r="N15" s="47"/>
      <c r="O15" s="47"/>
      <c r="P15" s="47"/>
      <c r="Q15" s="57"/>
      <c r="R15" s="57"/>
      <c r="S15" s="57"/>
      <c r="T15" s="47"/>
      <c r="U15" s="47"/>
      <c r="V15" s="47"/>
      <c r="W15" s="47"/>
      <c r="X15" s="47"/>
      <c r="Y15" s="47"/>
      <c r="Z15" s="47"/>
      <c r="AA15" s="47"/>
      <c r="AB15" s="47"/>
      <c r="AD15" s="47"/>
      <c r="AE15" s="47"/>
      <c r="AF15" s="47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53"/>
      <c r="L16" s="53"/>
      <c r="M16" s="52"/>
      <c r="N16" s="52"/>
      <c r="O16" s="53"/>
      <c r="P16" s="53"/>
      <c r="Q16" s="52"/>
      <c r="R16" s="52"/>
      <c r="S16" s="52"/>
      <c r="T16" s="52"/>
      <c r="U16" s="52"/>
      <c r="V16" s="53"/>
      <c r="W16" s="53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53"/>
      <c r="L19" s="53"/>
      <c r="M19" s="52"/>
      <c r="N19" s="52"/>
      <c r="O19" s="53"/>
      <c r="P19" s="53"/>
      <c r="Q19" s="52"/>
      <c r="R19" s="52"/>
      <c r="S19" s="52"/>
      <c r="T19" s="52"/>
      <c r="U19" s="52"/>
      <c r="V19" s="53"/>
      <c r="W19" s="53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53"/>
      <c r="L22" s="53"/>
      <c r="M22" s="52"/>
      <c r="N22" s="52"/>
      <c r="O22" s="53"/>
      <c r="P22" s="53"/>
      <c r="Q22" s="52"/>
      <c r="R22" s="52"/>
      <c r="S22" s="52"/>
      <c r="T22" s="52"/>
      <c r="U22" s="52"/>
      <c r="V22" s="53"/>
      <c r="W22" s="53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53"/>
      <c r="L25" s="53"/>
      <c r="M25" s="52"/>
      <c r="N25" s="52"/>
      <c r="O25" s="53"/>
      <c r="P25" s="53"/>
      <c r="Q25" s="44"/>
      <c r="R25" s="44"/>
      <c r="S25" s="44"/>
      <c r="T25" s="52"/>
      <c r="U25" s="52"/>
      <c r="V25" s="53"/>
      <c r="W25" s="53"/>
      <c r="X25" s="44"/>
      <c r="Y25" s="44"/>
      <c r="Z25" s="44"/>
      <c r="AA25" s="52"/>
      <c r="AB25" s="52"/>
      <c r="AC25" s="52"/>
      <c r="AD25" s="52"/>
      <c r="AE25" s="52"/>
      <c r="AF25" s="52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55"/>
      <c r="L26" s="55"/>
      <c r="M26" s="69"/>
      <c r="N26" s="55"/>
      <c r="O26" s="55"/>
      <c r="P26" s="55"/>
      <c r="Q26" s="55"/>
      <c r="R26" s="55"/>
      <c r="S26" s="55"/>
      <c r="T26" s="69"/>
      <c r="U26" s="55"/>
      <c r="V26" s="55"/>
      <c r="W26" s="55"/>
      <c r="X26" s="55"/>
      <c r="Y26" s="55"/>
      <c r="Z26" s="55"/>
      <c r="AA26" s="69"/>
      <c r="AB26" s="69"/>
      <c r="AC26" s="55"/>
      <c r="AD26" s="55"/>
      <c r="AE26" s="55"/>
      <c r="AF26" s="55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 t="s">
        <v>606</v>
      </c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/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43" t="s">
        <v>188</v>
      </c>
      <c r="F31" s="25" t="s">
        <v>89</v>
      </c>
      <c r="G31" s="2344" t="s">
        <v>4</v>
      </c>
      <c r="H31" s="25" t="s">
        <v>186</v>
      </c>
      <c r="I31" s="26" t="s">
        <v>29</v>
      </c>
      <c r="J31" s="25" t="s">
        <v>29</v>
      </c>
      <c r="K31" s="25" t="s">
        <v>187</v>
      </c>
      <c r="L31" s="25" t="s">
        <v>188</v>
      </c>
      <c r="M31" s="25" t="s">
        <v>89</v>
      </c>
      <c r="N31" s="2344" t="s">
        <v>4</v>
      </c>
      <c r="O31" s="25" t="s">
        <v>186</v>
      </c>
      <c r="P31" s="26" t="s">
        <v>29</v>
      </c>
      <c r="Q31" s="25" t="s">
        <v>29</v>
      </c>
      <c r="R31" s="25" t="s">
        <v>187</v>
      </c>
      <c r="S31" s="25" t="s">
        <v>188</v>
      </c>
      <c r="T31" s="25" t="s">
        <v>89</v>
      </c>
      <c r="U31" s="2344" t="s">
        <v>4</v>
      </c>
      <c r="V31" s="25" t="s">
        <v>186</v>
      </c>
      <c r="W31" s="26" t="s">
        <v>29</v>
      </c>
      <c r="X31" s="25" t="s">
        <v>29</v>
      </c>
      <c r="Y31" s="25" t="s">
        <v>187</v>
      </c>
      <c r="Z31" s="25" t="s">
        <v>188</v>
      </c>
      <c r="AA31" s="25" t="s">
        <v>89</v>
      </c>
      <c r="AB31" s="2344" t="s">
        <v>4</v>
      </c>
      <c r="AC31" s="25" t="s">
        <v>186</v>
      </c>
      <c r="AD31" s="26" t="s">
        <v>29</v>
      </c>
      <c r="AE31" s="25" t="s">
        <v>29</v>
      </c>
      <c r="AF31" s="25" t="s">
        <v>187</v>
      </c>
      <c r="AG31" s="25" t="s">
        <v>188</v>
      </c>
      <c r="AH31" s="25" t="s">
        <v>89</v>
      </c>
      <c r="AI31" s="23"/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2345"/>
      <c r="F32" s="31"/>
      <c r="G32" s="970"/>
      <c r="H32" s="1616"/>
      <c r="I32" s="1616"/>
      <c r="J32" s="1616"/>
      <c r="K32" s="2329"/>
      <c r="L32" s="1616"/>
      <c r="M32" s="31"/>
      <c r="N32" s="970"/>
      <c r="O32" s="31"/>
      <c r="P32" s="31"/>
      <c r="Q32" s="31"/>
      <c r="R32" s="2329"/>
      <c r="S32" s="31"/>
      <c r="T32" s="31"/>
      <c r="U32" s="970"/>
      <c r="V32" s="1616"/>
      <c r="W32" s="1616"/>
      <c r="X32" s="1616"/>
      <c r="Y32" s="2329"/>
      <c r="Z32" s="1616"/>
      <c r="AA32" s="31"/>
      <c r="AB32" s="970"/>
      <c r="AC32" s="31"/>
      <c r="AD32" s="31"/>
      <c r="AE32" s="31"/>
      <c r="AF32" s="2329"/>
      <c r="AG32" s="31"/>
      <c r="AH32" s="31"/>
      <c r="AI32" s="31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2363"/>
      <c r="F33" s="36"/>
      <c r="G33" s="972"/>
      <c r="H33" s="36"/>
      <c r="I33" s="36"/>
      <c r="J33" s="36"/>
      <c r="K33" s="2302"/>
      <c r="L33" s="36"/>
      <c r="M33" s="36"/>
      <c r="N33" s="972"/>
      <c r="O33" s="1616"/>
      <c r="P33" s="1616"/>
      <c r="Q33" s="1616"/>
      <c r="R33" s="2302"/>
      <c r="S33" s="36"/>
      <c r="T33" s="36"/>
      <c r="U33" s="972"/>
      <c r="V33" s="36"/>
      <c r="W33" s="36"/>
      <c r="X33" s="36"/>
      <c r="Y33" s="2302"/>
      <c r="Z33" s="36"/>
      <c r="AA33" s="36"/>
      <c r="AB33" s="972"/>
      <c r="AC33" s="1616"/>
      <c r="AD33" s="1616"/>
      <c r="AE33" s="1616"/>
      <c r="AF33" s="2302"/>
      <c r="AG33" s="36"/>
      <c r="AH33" s="36"/>
      <c r="AI33" s="36"/>
      <c r="AJ33" s="37">
        <f>SUM(E33:Q33)</f>
        <v>0</v>
      </c>
      <c r="AK33" s="38">
        <f>SUM(E34:Q34)</f>
        <v>0</v>
      </c>
    </row>
    <row r="34" spans="1:39" ht="24" customHeight="1">
      <c r="A34" s="39"/>
      <c r="B34" s="97"/>
      <c r="C34" s="98">
        <f>SUM(AJ32:AK34)</f>
        <v>0</v>
      </c>
      <c r="D34" s="42" t="s">
        <v>9</v>
      </c>
      <c r="E34" s="2332" t="s">
        <v>564</v>
      </c>
      <c r="F34" s="43"/>
      <c r="G34" s="981"/>
      <c r="H34" s="43"/>
      <c r="I34" s="43"/>
      <c r="J34" s="43"/>
      <c r="K34" s="2308"/>
      <c r="L34" s="43"/>
      <c r="M34" s="43"/>
      <c r="N34" s="981"/>
      <c r="O34" s="44"/>
      <c r="P34" s="44"/>
      <c r="Q34" s="43"/>
      <c r="R34" s="2308"/>
      <c r="S34" s="1616"/>
      <c r="T34" s="2332" t="s">
        <v>564</v>
      </c>
      <c r="U34" s="981"/>
      <c r="V34" s="44"/>
      <c r="W34" s="44"/>
      <c r="X34" s="43"/>
      <c r="Y34" s="2308"/>
      <c r="Z34" s="43"/>
      <c r="AA34" s="43"/>
      <c r="AB34" s="1610"/>
      <c r="AC34" s="43"/>
      <c r="AD34" s="44"/>
      <c r="AE34" s="43"/>
      <c r="AF34" s="2308"/>
      <c r="AG34" s="1616"/>
      <c r="AH34" s="43"/>
      <c r="AI34" s="2332" t="s">
        <v>564</v>
      </c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E35" s="2345"/>
      <c r="F35" s="31"/>
      <c r="G35" s="941"/>
      <c r="H35" s="31"/>
      <c r="I35" s="31"/>
      <c r="J35" s="31"/>
      <c r="K35" s="31"/>
      <c r="L35" s="31"/>
      <c r="M35" s="31"/>
      <c r="N35" s="941"/>
      <c r="O35" s="47"/>
      <c r="P35" s="47"/>
      <c r="Q35" s="31"/>
      <c r="R35" s="31"/>
      <c r="S35" s="31"/>
      <c r="T35" s="31"/>
      <c r="U35" s="941"/>
      <c r="V35" s="47"/>
      <c r="W35" s="47"/>
      <c r="X35" s="31"/>
      <c r="Y35" s="31"/>
      <c r="Z35" s="31"/>
      <c r="AA35" s="31"/>
      <c r="AB35" s="970"/>
      <c r="AC35" s="31"/>
      <c r="AD35" s="47"/>
      <c r="AE35" s="31"/>
      <c r="AF35" s="31"/>
      <c r="AG35" s="47"/>
      <c r="AH35" s="31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2346"/>
      <c r="F36" s="36"/>
      <c r="G36" s="972"/>
      <c r="H36" s="36"/>
      <c r="I36" s="36"/>
      <c r="J36" s="36"/>
      <c r="K36" s="36"/>
      <c r="L36" s="36"/>
      <c r="M36" s="36"/>
      <c r="N36" s="972"/>
      <c r="O36" s="36"/>
      <c r="P36" s="36"/>
      <c r="Q36" s="36"/>
      <c r="R36" s="36"/>
      <c r="S36" s="36"/>
      <c r="T36" s="36"/>
      <c r="U36" s="972"/>
      <c r="V36" s="36"/>
      <c r="W36" s="36"/>
      <c r="X36" s="36"/>
      <c r="Y36" s="36"/>
      <c r="Z36" s="36"/>
      <c r="AA36" s="36"/>
      <c r="AB36" s="972"/>
      <c r="AC36" s="36"/>
      <c r="AD36" s="36"/>
      <c r="AE36" s="36"/>
      <c r="AF36" s="36"/>
      <c r="AG36" s="36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2347"/>
      <c r="F37" s="43"/>
      <c r="G37" s="981"/>
      <c r="H37" s="43"/>
      <c r="I37" s="43"/>
      <c r="J37" s="43"/>
      <c r="K37" s="43"/>
      <c r="L37" s="43"/>
      <c r="M37" s="43"/>
      <c r="N37" s="981"/>
      <c r="O37" s="44"/>
      <c r="P37" s="44"/>
      <c r="Q37" s="43"/>
      <c r="R37" s="43"/>
      <c r="S37" s="43"/>
      <c r="T37" s="43"/>
      <c r="U37" s="981"/>
      <c r="V37" s="44"/>
      <c r="W37" s="44"/>
      <c r="X37" s="43"/>
      <c r="Y37" s="43"/>
      <c r="Z37" s="43"/>
      <c r="AA37" s="43"/>
      <c r="AB37" s="1610"/>
      <c r="AC37" s="43"/>
      <c r="AD37" s="44"/>
      <c r="AE37" s="43"/>
      <c r="AF37" s="43"/>
      <c r="AG37" s="44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21" priority="2" operator="equal">
      <formula>0</formula>
    </cfRule>
  </conditionalFormatting>
  <conditionalFormatting sqref="E143:AI145">
    <cfRule type="cellIs" dxfId="20" priority="3" operator="equal">
      <formula>0</formula>
    </cfRule>
  </conditionalFormatting>
  <conditionalFormatting sqref="E106:AI108">
    <cfRule type="cellIs" dxfId="19" priority="4" operator="equal">
      <formula>0</formula>
    </cfRule>
  </conditionalFormatting>
  <conditionalFormatting sqref="E73:AI77">
    <cfRule type="cellIs" dxfId="18" priority="5" operator="equal">
      <formula>0</formula>
    </cfRule>
  </conditionalFormatting>
  <conditionalFormatting sqref="E73:AI77">
    <cfRule type="cellIs" dxfId="17" priority="6" operator="notEqual">
      <formula>1</formula>
    </cfRule>
  </conditionalFormatting>
  <conditionalFormatting sqref="E106:AI108">
    <cfRule type="cellIs" dxfId="16" priority="7" operator="notEqual">
      <formula>1</formula>
    </cfRule>
  </conditionalFormatting>
  <conditionalFormatting sqref="E143:AI145">
    <cfRule type="cellIs" dxfId="15" priority="8" operator="notEqual">
      <formula>1</formula>
    </cfRule>
  </conditionalFormatting>
  <conditionalFormatting sqref="E180:AI182">
    <cfRule type="cellIs" dxfId="14" priority="9" operator="notEqual">
      <formula>1</formula>
    </cfRule>
  </conditionalFormatting>
  <conditionalFormatting sqref="E204:AI207">
    <cfRule type="cellIs" dxfId="13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zoomScale="75" zoomScaleNormal="75" workbookViewId="0">
      <selection activeCell="A214" sqref="A214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1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3"/>
      <c r="F4" s="24"/>
      <c r="G4" s="23"/>
      <c r="H4" s="23"/>
      <c r="I4" s="23"/>
      <c r="J4" s="23"/>
      <c r="K4" s="23"/>
      <c r="L4" s="23"/>
      <c r="M4" s="24"/>
      <c r="N4" s="23"/>
      <c r="O4" s="23"/>
      <c r="P4" s="23"/>
      <c r="Q4" s="23"/>
      <c r="R4" s="23"/>
      <c r="S4" s="23"/>
      <c r="T4" s="24"/>
      <c r="U4" s="23"/>
      <c r="V4" s="23"/>
      <c r="W4" s="23"/>
      <c r="X4" s="23"/>
      <c r="Y4" s="23"/>
      <c r="Z4" s="23"/>
      <c r="AA4" s="24"/>
      <c r="AB4" s="25"/>
      <c r="AC4" s="26"/>
      <c r="AD4" s="23"/>
      <c r="AE4" s="23"/>
      <c r="AF4" s="23"/>
      <c r="AG4" s="23"/>
      <c r="AH4" s="24"/>
      <c r="AI4" s="23"/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43"/>
      <c r="F7" s="43"/>
      <c r="G7" s="43"/>
      <c r="H7" s="43"/>
      <c r="I7" s="43"/>
      <c r="J7" s="44"/>
      <c r="K7" s="43"/>
      <c r="L7" s="43"/>
      <c r="M7" s="43"/>
      <c r="N7" s="43"/>
      <c r="O7" s="43"/>
      <c r="P7" s="43"/>
      <c r="Q7" s="44"/>
      <c r="R7" s="44"/>
      <c r="S7" s="44"/>
      <c r="T7" s="43"/>
      <c r="U7" s="43"/>
      <c r="V7" s="43"/>
      <c r="W7" s="43"/>
      <c r="X7" s="44"/>
      <c r="Y7" s="44"/>
      <c r="Z7" s="44"/>
      <c r="AA7" s="43"/>
      <c r="AB7" s="43"/>
      <c r="AC7" s="43"/>
      <c r="AD7" s="43"/>
      <c r="AE7" s="43"/>
      <c r="AF7" s="43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31"/>
      <c r="F8" s="31"/>
      <c r="G8" s="31"/>
      <c r="H8" s="31"/>
      <c r="I8" s="31"/>
      <c r="J8" s="47"/>
      <c r="K8" s="31"/>
      <c r="L8" s="31"/>
      <c r="M8" s="31"/>
      <c r="N8" s="31"/>
      <c r="O8" s="31"/>
      <c r="P8" s="31"/>
      <c r="Q8" s="47"/>
      <c r="R8" s="47"/>
      <c r="S8" s="47"/>
      <c r="T8" s="31"/>
      <c r="U8" s="31"/>
      <c r="V8" s="31"/>
      <c r="W8" s="31"/>
      <c r="X8" s="47"/>
      <c r="Y8" s="47"/>
      <c r="Z8" s="47"/>
      <c r="AA8" s="31"/>
      <c r="AB8" s="31"/>
      <c r="AC8" s="31"/>
      <c r="AD8" s="31"/>
      <c r="AE8" s="31"/>
      <c r="AF8" s="31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43"/>
      <c r="F10" s="43"/>
      <c r="G10" s="43"/>
      <c r="H10" s="43"/>
      <c r="I10" s="43"/>
      <c r="J10" s="44"/>
      <c r="K10" s="43"/>
      <c r="L10" s="43"/>
      <c r="M10" s="43"/>
      <c r="N10" s="43"/>
      <c r="O10" s="43"/>
      <c r="P10" s="43"/>
      <c r="Q10" s="44"/>
      <c r="R10" s="44"/>
      <c r="S10" s="44"/>
      <c r="T10" s="43"/>
      <c r="U10" s="43"/>
      <c r="V10" s="43"/>
      <c r="W10" s="43"/>
      <c r="X10" s="44"/>
      <c r="Y10" s="44"/>
      <c r="Z10" s="44"/>
      <c r="AA10" s="43"/>
      <c r="AB10" s="43"/>
      <c r="AC10" s="43"/>
      <c r="AD10" s="43"/>
      <c r="AE10" s="43"/>
      <c r="AF10" s="43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47"/>
      <c r="L12" s="47"/>
      <c r="M12" s="47"/>
      <c r="N12" s="47"/>
      <c r="O12" s="47"/>
      <c r="P12" s="47"/>
      <c r="Q12" s="36"/>
      <c r="R12" s="36"/>
      <c r="S12" s="36"/>
      <c r="T12" s="47"/>
      <c r="U12" s="47"/>
      <c r="V12" s="47"/>
      <c r="W12" s="47"/>
      <c r="X12" s="36"/>
      <c r="Y12" s="36"/>
      <c r="Z12" s="36"/>
      <c r="AA12" s="47"/>
      <c r="AB12" s="47"/>
      <c r="AC12" s="47"/>
      <c r="AD12" s="47"/>
      <c r="AE12" s="47"/>
      <c r="AF12" s="47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53"/>
      <c r="L13" s="53"/>
      <c r="M13" s="52"/>
      <c r="N13" s="52"/>
      <c r="O13" s="53"/>
      <c r="P13" s="53"/>
      <c r="Q13" s="43"/>
      <c r="R13" s="43"/>
      <c r="S13" s="43"/>
      <c r="T13" s="52"/>
      <c r="U13" s="52"/>
      <c r="V13" s="53"/>
      <c r="W13" s="53"/>
      <c r="X13" s="43"/>
      <c r="Y13" s="43"/>
      <c r="Z13" s="43"/>
      <c r="AA13" s="52"/>
      <c r="AB13" s="52"/>
      <c r="AC13" s="52"/>
      <c r="AD13" s="52"/>
      <c r="AE13" s="52"/>
      <c r="AF13" s="52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55"/>
      <c r="L14" s="55"/>
      <c r="M14" s="55"/>
      <c r="N14" s="55"/>
      <c r="O14" s="55"/>
      <c r="P14" s="55"/>
      <c r="Q14" s="47"/>
      <c r="R14" s="47"/>
      <c r="S14" s="47"/>
      <c r="T14" s="55"/>
      <c r="U14" s="55"/>
      <c r="V14" s="55"/>
      <c r="W14" s="55"/>
      <c r="X14" s="47"/>
      <c r="Y14" s="47"/>
      <c r="Z14" s="47"/>
      <c r="AA14" s="55"/>
      <c r="AB14" s="55"/>
      <c r="AC14" s="55"/>
      <c r="AD14" s="55"/>
      <c r="AE14" s="55"/>
      <c r="AF14" s="55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47"/>
      <c r="L15" s="47"/>
      <c r="M15" s="47"/>
      <c r="N15" s="47"/>
      <c r="O15" s="47"/>
      <c r="P15" s="47"/>
      <c r="Q15" s="57"/>
      <c r="R15" s="57"/>
      <c r="S15" s="57"/>
      <c r="T15" s="47"/>
      <c r="U15" s="47"/>
      <c r="V15" s="47"/>
      <c r="W15" s="47"/>
      <c r="X15" s="47"/>
      <c r="Y15" s="47"/>
      <c r="Z15" s="47"/>
      <c r="AA15" s="47"/>
      <c r="AB15" s="47"/>
      <c r="AD15" s="47"/>
      <c r="AE15" s="47"/>
      <c r="AF15" s="47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53"/>
      <c r="L16" s="53"/>
      <c r="M16" s="52"/>
      <c r="N16" s="52"/>
      <c r="O16" s="53"/>
      <c r="P16" s="53"/>
      <c r="Q16" s="52"/>
      <c r="R16" s="52"/>
      <c r="S16" s="52"/>
      <c r="T16" s="52"/>
      <c r="U16" s="52"/>
      <c r="V16" s="53"/>
      <c r="W16" s="53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53"/>
      <c r="L19" s="53"/>
      <c r="M19" s="52"/>
      <c r="N19" s="52"/>
      <c r="O19" s="53"/>
      <c r="P19" s="53"/>
      <c r="Q19" s="52"/>
      <c r="R19" s="52"/>
      <c r="S19" s="52"/>
      <c r="T19" s="52"/>
      <c r="U19" s="52"/>
      <c r="V19" s="53"/>
      <c r="W19" s="53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53"/>
      <c r="L22" s="53"/>
      <c r="M22" s="52"/>
      <c r="N22" s="52"/>
      <c r="O22" s="53"/>
      <c r="P22" s="53"/>
      <c r="Q22" s="52"/>
      <c r="R22" s="52"/>
      <c r="S22" s="52"/>
      <c r="T22" s="52"/>
      <c r="U22" s="52"/>
      <c r="V22" s="53"/>
      <c r="W22" s="53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53"/>
      <c r="L25" s="53"/>
      <c r="M25" s="52"/>
      <c r="N25" s="52"/>
      <c r="O25" s="53"/>
      <c r="P25" s="53"/>
      <c r="Q25" s="44"/>
      <c r="R25" s="44"/>
      <c r="S25" s="44"/>
      <c r="T25" s="52"/>
      <c r="U25" s="52"/>
      <c r="V25" s="53"/>
      <c r="W25" s="53"/>
      <c r="X25" s="44"/>
      <c r="Y25" s="44"/>
      <c r="Z25" s="44"/>
      <c r="AA25" s="52"/>
      <c r="AB25" s="52"/>
      <c r="AC25" s="52"/>
      <c r="AD25" s="52"/>
      <c r="AE25" s="52"/>
      <c r="AF25" s="52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55"/>
      <c r="L26" s="55"/>
      <c r="M26" s="69"/>
      <c r="N26" s="55"/>
      <c r="O26" s="55"/>
      <c r="P26" s="55"/>
      <c r="Q26" s="55"/>
      <c r="R26" s="55"/>
      <c r="S26" s="55"/>
      <c r="T26" s="69"/>
      <c r="U26" s="55"/>
      <c r="V26" s="55"/>
      <c r="W26" s="55"/>
      <c r="X26" s="55"/>
      <c r="Y26" s="55"/>
      <c r="Z26" s="55"/>
      <c r="AA26" s="69"/>
      <c r="AB26" s="69"/>
      <c r="AC26" s="55"/>
      <c r="AD26" s="55"/>
      <c r="AE26" s="55"/>
      <c r="AF26" s="55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/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"/>
      <c r="F31" s="24"/>
      <c r="G31" s="23"/>
      <c r="H31" s="23"/>
      <c r="I31" s="23"/>
      <c r="J31" s="23"/>
      <c r="K31" s="23"/>
      <c r="L31" s="23"/>
      <c r="M31" s="24"/>
      <c r="N31" s="23"/>
      <c r="O31" s="23"/>
      <c r="P31" s="23"/>
      <c r="Q31" s="23"/>
      <c r="R31" s="23"/>
      <c r="S31" s="23"/>
      <c r="T31" s="24"/>
      <c r="U31" s="23"/>
      <c r="V31" s="23"/>
      <c r="W31" s="23"/>
      <c r="X31" s="23"/>
      <c r="Y31" s="23"/>
      <c r="Z31" s="23"/>
      <c r="AA31" s="24"/>
      <c r="AB31" s="25"/>
      <c r="AC31" s="26"/>
      <c r="AD31" s="23"/>
      <c r="AE31" s="23"/>
      <c r="AF31" s="23"/>
      <c r="AG31" s="23"/>
      <c r="AH31" s="24"/>
      <c r="AI31" s="23"/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85"/>
      <c r="F32" s="85"/>
      <c r="G32" s="86"/>
      <c r="H32" s="87"/>
      <c r="I32" s="85"/>
      <c r="J32" s="85"/>
      <c r="K32" s="85"/>
      <c r="L32" s="85"/>
      <c r="M32" s="85"/>
      <c r="N32" s="85"/>
      <c r="O32" s="85"/>
      <c r="P32" s="88"/>
      <c r="Q32" s="88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9"/>
      <c r="AC32" s="85"/>
      <c r="AD32" s="85"/>
      <c r="AE32" s="85"/>
      <c r="AF32" s="85"/>
      <c r="AG32" s="85"/>
      <c r="AH32" s="85"/>
      <c r="AI32" s="85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92"/>
      <c r="F33" s="88"/>
      <c r="G33" s="93"/>
      <c r="H33" s="94"/>
      <c r="I33" s="94"/>
      <c r="J33" s="86"/>
      <c r="K33" s="94"/>
      <c r="L33" s="95"/>
      <c r="M33" s="95"/>
      <c r="N33" s="95"/>
      <c r="O33" s="95"/>
      <c r="P33" s="88"/>
      <c r="Q33" s="88"/>
      <c r="R33" s="95"/>
      <c r="S33" s="95"/>
      <c r="T33" s="95"/>
      <c r="U33" s="95"/>
      <c r="V33" s="88"/>
      <c r="W33" s="88"/>
      <c r="X33" s="88"/>
      <c r="Y33" s="88"/>
      <c r="Z33" s="88"/>
      <c r="AA33" s="88"/>
      <c r="AB33" s="88"/>
      <c r="AC33" s="88"/>
      <c r="AD33" s="88"/>
      <c r="AE33" s="96"/>
      <c r="AF33" s="88"/>
      <c r="AG33" s="88"/>
      <c r="AH33" s="88"/>
      <c r="AI33" s="88"/>
      <c r="AJ33" s="37">
        <f>SUM(E33:Q33)</f>
        <v>0</v>
      </c>
      <c r="AK33" s="38">
        <f>SUM(E34:Q34)</f>
        <v>0</v>
      </c>
    </row>
    <row r="34" spans="1:39" ht="24" customHeight="1">
      <c r="A34" s="39"/>
      <c r="B34" s="97"/>
      <c r="C34" s="98">
        <f>SUM(AJ32:AK34)</f>
        <v>0</v>
      </c>
      <c r="D34" s="42" t="s">
        <v>9</v>
      </c>
      <c r="E34" s="99"/>
      <c r="F34" s="99"/>
      <c r="G34" s="100"/>
      <c r="H34" s="99"/>
      <c r="I34" s="99"/>
      <c r="J34" s="101"/>
      <c r="K34" s="99"/>
      <c r="L34" s="99"/>
      <c r="M34" s="99"/>
      <c r="N34" s="99"/>
      <c r="O34" s="99"/>
      <c r="P34" s="99"/>
      <c r="Q34" s="101"/>
      <c r="R34" s="101"/>
      <c r="S34" s="101"/>
      <c r="T34" s="99"/>
      <c r="U34" s="99"/>
      <c r="V34" s="99"/>
      <c r="W34" s="99"/>
      <c r="X34" s="101"/>
      <c r="Y34" s="101"/>
      <c r="Z34" s="101"/>
      <c r="AA34" s="99"/>
      <c r="AB34" s="100"/>
      <c r="AC34" s="99"/>
      <c r="AD34" s="100"/>
      <c r="AE34" s="100"/>
      <c r="AF34" s="99"/>
      <c r="AG34" s="101"/>
      <c r="AH34" s="99"/>
      <c r="AI34" s="99"/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E35" s="31"/>
      <c r="F35" s="31"/>
      <c r="G35" s="31"/>
      <c r="H35" s="31"/>
      <c r="I35" s="31"/>
      <c r="J35" s="47"/>
      <c r="K35" s="31"/>
      <c r="L35" s="31"/>
      <c r="M35" s="31"/>
      <c r="N35" s="31"/>
      <c r="O35" s="31"/>
      <c r="P35" s="31"/>
      <c r="Q35" s="47"/>
      <c r="R35" s="47"/>
      <c r="S35" s="47"/>
      <c r="T35" s="31"/>
      <c r="U35" s="31"/>
      <c r="V35" s="31"/>
      <c r="W35" s="31"/>
      <c r="X35" s="47"/>
      <c r="Y35" s="47"/>
      <c r="Z35" s="47"/>
      <c r="AA35" s="31"/>
      <c r="AB35" s="103"/>
      <c r="AC35" s="31"/>
      <c r="AD35" s="31"/>
      <c r="AE35" s="31"/>
      <c r="AF35" s="31"/>
      <c r="AG35" s="47"/>
      <c r="AH35" s="31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104"/>
      <c r="Q36" s="104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43"/>
      <c r="F37" s="43"/>
      <c r="G37" s="43"/>
      <c r="H37" s="43"/>
      <c r="I37" s="43"/>
      <c r="J37" s="44"/>
      <c r="K37" s="43"/>
      <c r="L37" s="43"/>
      <c r="M37" s="43"/>
      <c r="N37" s="43"/>
      <c r="O37" s="43"/>
      <c r="P37" s="43"/>
      <c r="Q37" s="44"/>
      <c r="R37" s="44"/>
      <c r="S37" s="44"/>
      <c r="T37" s="43"/>
      <c r="U37" s="43"/>
      <c r="V37" s="43"/>
      <c r="W37" s="43"/>
      <c r="X37" s="44"/>
      <c r="Y37" s="44"/>
      <c r="Z37" s="44"/>
      <c r="AA37" s="43"/>
      <c r="AB37" s="43"/>
      <c r="AC37" s="43"/>
      <c r="AD37" s="43"/>
      <c r="AE37" s="43"/>
      <c r="AF37" s="43"/>
      <c r="AG37" s="44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12" priority="2" operator="equal">
      <formula>0</formula>
    </cfRule>
  </conditionalFormatting>
  <conditionalFormatting sqref="E143:AI145">
    <cfRule type="cellIs" dxfId="11" priority="3" operator="equal">
      <formula>0</formula>
    </cfRule>
  </conditionalFormatting>
  <conditionalFormatting sqref="E106:AI108">
    <cfRule type="cellIs" dxfId="10" priority="4" operator="equal">
      <formula>0</formula>
    </cfRule>
  </conditionalFormatting>
  <conditionalFormatting sqref="E73:AI77">
    <cfRule type="cellIs" dxfId="9" priority="5" operator="equal">
      <formula>0</formula>
    </cfRule>
  </conditionalFormatting>
  <conditionalFormatting sqref="E73:AI77">
    <cfRule type="cellIs" dxfId="8" priority="6" operator="notEqual">
      <formula>1</formula>
    </cfRule>
  </conditionalFormatting>
  <conditionalFormatting sqref="E106:AI108">
    <cfRule type="cellIs" dxfId="7" priority="7" operator="notEqual">
      <formula>1</formula>
    </cfRule>
  </conditionalFormatting>
  <conditionalFormatting sqref="E143:AI145">
    <cfRule type="cellIs" dxfId="6" priority="8" operator="notEqual">
      <formula>1</formula>
    </cfRule>
  </conditionalFormatting>
  <conditionalFormatting sqref="E180:AI182">
    <cfRule type="cellIs" dxfId="5" priority="9" operator="notEqual">
      <formula>1</formula>
    </cfRule>
  </conditionalFormatting>
  <conditionalFormatting sqref="E204:AI207">
    <cfRule type="cellIs" dxfId="4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AK108"/>
  <sheetViews>
    <sheetView topLeftCell="N82" zoomScale="75" zoomScaleNormal="75" workbookViewId="0">
      <selection activeCell="X84" sqref="X84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13.42578125" customWidth="1"/>
    <col min="37" max="37" width="10.85546875" customWidth="1"/>
    <col min="38" max="38" width="5.85546875" customWidth="1"/>
    <col min="39" max="39" width="7" customWidth="1"/>
    <col min="40" max="40" width="6.42578125" customWidth="1"/>
    <col min="41" max="41" width="21.42578125" customWidth="1"/>
    <col min="42" max="42" width="6.140625" customWidth="1"/>
    <col min="43" max="1025" width="8.5703125" customWidth="1"/>
  </cols>
  <sheetData>
    <row r="1" spans="1:35">
      <c r="B1" s="14" t="s">
        <v>358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</row>
    <row r="3" spans="1:35">
      <c r="B3" s="15"/>
      <c r="C3" s="16" t="s">
        <v>359</v>
      </c>
      <c r="D3" s="17"/>
      <c r="E3" s="18">
        <v>19</v>
      </c>
      <c r="F3" s="18">
        <v>20</v>
      </c>
      <c r="G3" s="18">
        <v>21</v>
      </c>
      <c r="H3" s="18">
        <v>22</v>
      </c>
      <c r="I3" s="18">
        <v>23</v>
      </c>
      <c r="J3" s="18">
        <v>24</v>
      </c>
      <c r="K3" s="18">
        <v>25</v>
      </c>
      <c r="L3" s="18">
        <v>26</v>
      </c>
      <c r="M3" s="18">
        <v>27</v>
      </c>
      <c r="N3" s="18">
        <v>28</v>
      </c>
      <c r="O3" s="18">
        <v>29</v>
      </c>
      <c r="P3" s="18">
        <v>30</v>
      </c>
      <c r="Q3" s="18">
        <v>31</v>
      </c>
      <c r="R3" s="18">
        <v>1</v>
      </c>
      <c r="S3" s="18">
        <v>2</v>
      </c>
      <c r="T3" s="18">
        <v>3</v>
      </c>
      <c r="U3" s="18">
        <v>4</v>
      </c>
      <c r="V3" s="18">
        <v>5</v>
      </c>
      <c r="W3" s="18">
        <v>6</v>
      </c>
      <c r="X3" s="18">
        <v>7</v>
      </c>
      <c r="Y3" s="18">
        <v>8</v>
      </c>
      <c r="Z3" s="18">
        <v>9</v>
      </c>
      <c r="AA3" s="18">
        <v>10</v>
      </c>
      <c r="AB3" s="18">
        <v>11</v>
      </c>
      <c r="AC3" s="18">
        <v>12</v>
      </c>
      <c r="AD3" s="18">
        <v>13</v>
      </c>
      <c r="AE3" s="18"/>
      <c r="AF3" s="18"/>
      <c r="AG3" s="19"/>
      <c r="AH3" s="19"/>
      <c r="AI3" s="20"/>
    </row>
    <row r="4" spans="1:35">
      <c r="B4" s="15" t="s">
        <v>2</v>
      </c>
      <c r="C4" s="21"/>
      <c r="D4" s="22"/>
      <c r="E4" s="23" t="s">
        <v>29</v>
      </c>
      <c r="F4" s="26" t="s">
        <v>187</v>
      </c>
      <c r="G4" s="23" t="s">
        <v>188</v>
      </c>
      <c r="H4" s="23" t="s">
        <v>89</v>
      </c>
      <c r="I4" s="936" t="s">
        <v>4</v>
      </c>
      <c r="J4" s="23" t="s">
        <v>186</v>
      </c>
      <c r="K4" s="1514" t="s">
        <v>29</v>
      </c>
      <c r="L4" s="1514" t="s">
        <v>29</v>
      </c>
      <c r="M4" s="26" t="s">
        <v>187</v>
      </c>
      <c r="N4" s="23" t="s">
        <v>188</v>
      </c>
      <c r="O4" s="23" t="s">
        <v>89</v>
      </c>
      <c r="P4" s="936" t="s">
        <v>4</v>
      </c>
      <c r="Q4" s="23" t="s">
        <v>186</v>
      </c>
      <c r="R4" s="1514" t="s">
        <v>29</v>
      </c>
      <c r="S4" s="26" t="s">
        <v>29</v>
      </c>
      <c r="T4" s="26" t="s">
        <v>187</v>
      </c>
      <c r="U4" s="23" t="s">
        <v>188</v>
      </c>
      <c r="V4" s="23" t="s">
        <v>89</v>
      </c>
      <c r="W4" s="1514" t="s">
        <v>4</v>
      </c>
      <c r="X4" s="23" t="s">
        <v>186</v>
      </c>
      <c r="Y4" s="23" t="s">
        <v>29</v>
      </c>
      <c r="Z4" s="23" t="s">
        <v>29</v>
      </c>
      <c r="AA4" s="26" t="s">
        <v>187</v>
      </c>
      <c r="AB4" s="23" t="s">
        <v>188</v>
      </c>
      <c r="AC4" s="23" t="s">
        <v>89</v>
      </c>
      <c r="AD4" s="936" t="s">
        <v>4</v>
      </c>
      <c r="AE4" s="23"/>
      <c r="AF4" s="23"/>
      <c r="AG4" s="23"/>
      <c r="AH4" s="26"/>
      <c r="AI4" s="23"/>
    </row>
    <row r="5" spans="1:35">
      <c r="B5" s="29"/>
      <c r="C5" s="1546"/>
      <c r="D5" s="30" t="s">
        <v>7</v>
      </c>
      <c r="E5" s="1547"/>
      <c r="F5" s="1547"/>
      <c r="G5" s="1547"/>
      <c r="H5" s="1547"/>
      <c r="I5" s="1548"/>
      <c r="J5" s="1547"/>
      <c r="K5" s="1549"/>
      <c r="L5" s="1549"/>
      <c r="M5" s="1547"/>
      <c r="N5" s="1547"/>
      <c r="O5" s="1547"/>
      <c r="P5" s="1548"/>
      <c r="Q5" s="1547"/>
      <c r="R5" s="1549"/>
      <c r="S5" s="1547"/>
      <c r="T5" s="1547"/>
      <c r="U5" s="1547"/>
      <c r="V5" s="1547"/>
      <c r="W5" s="1549"/>
      <c r="X5" s="1547"/>
      <c r="Y5" s="1547"/>
      <c r="Z5" s="1547"/>
      <c r="AA5" s="1547"/>
      <c r="AB5" s="1547"/>
      <c r="AC5" s="1547"/>
      <c r="AD5" s="1548"/>
      <c r="AE5" s="1547"/>
      <c r="AF5" s="1547"/>
      <c r="AG5" s="1547"/>
      <c r="AH5" s="1547"/>
      <c r="AI5" s="1547"/>
    </row>
    <row r="6" spans="1:35">
      <c r="B6" s="34"/>
      <c r="C6" s="1550"/>
      <c r="D6" s="35" t="s">
        <v>8</v>
      </c>
      <c r="E6" s="1551"/>
      <c r="F6" s="1551"/>
      <c r="G6" s="1551"/>
      <c r="H6" s="1551"/>
      <c r="I6" s="1552"/>
      <c r="J6" s="1551"/>
      <c r="K6" s="1553"/>
      <c r="L6" s="1553"/>
      <c r="M6" s="1551"/>
      <c r="N6" s="1551"/>
      <c r="O6" s="1551"/>
      <c r="P6" s="1552"/>
      <c r="Q6" s="1551"/>
      <c r="R6" s="1553"/>
      <c r="S6" s="1551"/>
      <c r="T6" s="1551"/>
      <c r="U6" s="1551"/>
      <c r="V6" s="1551"/>
      <c r="W6" s="1553"/>
      <c r="X6" s="1551"/>
      <c r="Y6" s="1551"/>
      <c r="Z6" s="1551"/>
      <c r="AA6" s="1551"/>
      <c r="AB6" s="1551"/>
      <c r="AC6" s="1551"/>
      <c r="AD6" s="1552"/>
      <c r="AE6" s="1551"/>
      <c r="AF6" s="1551"/>
      <c r="AG6" s="1551"/>
      <c r="AH6" s="1551"/>
      <c r="AI6" s="1551"/>
    </row>
    <row r="7" spans="1:35">
      <c r="A7" s="39"/>
      <c r="B7" s="40"/>
      <c r="C7" s="1554"/>
      <c r="D7" s="42" t="s">
        <v>9</v>
      </c>
      <c r="E7" s="1555"/>
      <c r="F7" s="1555"/>
      <c r="G7" s="1555"/>
      <c r="H7" s="1555"/>
      <c r="I7" s="1556"/>
      <c r="J7" s="1555"/>
      <c r="K7" s="1557"/>
      <c r="L7" s="1557"/>
      <c r="M7" s="1555"/>
      <c r="N7" s="1555"/>
      <c r="O7" s="1555"/>
      <c r="P7" s="1556"/>
      <c r="Q7" s="1555"/>
      <c r="R7" s="1557"/>
      <c r="S7" s="1555"/>
      <c r="T7" s="1555"/>
      <c r="U7" s="1555"/>
      <c r="V7" s="1555"/>
      <c r="W7" s="1557"/>
      <c r="X7" s="1555"/>
      <c r="Y7" s="1555"/>
      <c r="Z7" s="1555"/>
      <c r="AA7" s="1555"/>
      <c r="AB7" s="1555"/>
      <c r="AC7" s="1555"/>
      <c r="AD7" s="1556"/>
      <c r="AE7" s="1555"/>
      <c r="AF7" s="1555"/>
      <c r="AG7" s="1555"/>
      <c r="AH7" s="1555"/>
      <c r="AI7" s="1555"/>
    </row>
    <row r="8" spans="1:35">
      <c r="B8" s="29"/>
      <c r="C8" s="243"/>
      <c r="D8" s="30" t="s">
        <v>7</v>
      </c>
      <c r="E8" s="1547"/>
      <c r="F8" s="1547"/>
      <c r="G8" s="1547"/>
      <c r="H8" s="1547"/>
      <c r="I8" s="1548"/>
      <c r="J8" s="1547"/>
      <c r="K8" s="1549"/>
      <c r="L8" s="1549"/>
      <c r="M8" s="1547"/>
      <c r="N8" s="1547"/>
      <c r="O8" s="1547"/>
      <c r="P8" s="1548"/>
      <c r="Q8" s="1547"/>
      <c r="R8" s="1549"/>
      <c r="S8" s="1547"/>
      <c r="T8" s="1547"/>
      <c r="U8" s="1547"/>
      <c r="V8" s="1547"/>
      <c r="W8" s="1549"/>
      <c r="X8" s="1547"/>
      <c r="Y8" s="1547"/>
      <c r="Z8" s="1547"/>
      <c r="AA8" s="1547"/>
      <c r="AB8" s="1547"/>
      <c r="AC8" s="1547"/>
      <c r="AD8" s="1548"/>
      <c r="AE8" s="1547"/>
      <c r="AF8" s="1547"/>
      <c r="AG8" s="1547"/>
      <c r="AH8" s="1547"/>
      <c r="AI8" s="1547"/>
    </row>
    <row r="9" spans="1:35">
      <c r="B9" s="34"/>
      <c r="C9" s="243"/>
      <c r="D9" s="35" t="s">
        <v>8</v>
      </c>
      <c r="E9" s="1547"/>
      <c r="F9" s="1547"/>
      <c r="G9" s="1547"/>
      <c r="H9" s="1547"/>
      <c r="I9" s="1548"/>
      <c r="J9" s="1551"/>
      <c r="K9" s="1549"/>
      <c r="L9" s="1549"/>
      <c r="M9" s="1547"/>
      <c r="N9" s="1547"/>
      <c r="O9" s="1547"/>
      <c r="P9" s="1548"/>
      <c r="Q9" s="1551"/>
      <c r="R9" s="1553"/>
      <c r="S9" s="1551"/>
      <c r="T9" s="1547"/>
      <c r="U9" s="1547"/>
      <c r="V9" s="1547"/>
      <c r="W9" s="1549"/>
      <c r="X9" s="1551"/>
      <c r="Y9" s="1551"/>
      <c r="Z9" s="1551"/>
      <c r="AA9" s="1547"/>
      <c r="AB9" s="1547"/>
      <c r="AC9" s="1547"/>
      <c r="AD9" s="1548"/>
      <c r="AE9" s="1547"/>
      <c r="AF9" s="1547"/>
      <c r="AG9" s="1551"/>
      <c r="AH9" s="1547"/>
      <c r="AI9" s="1547"/>
    </row>
    <row r="10" spans="1:35">
      <c r="A10" s="39"/>
      <c r="B10" s="40"/>
      <c r="C10" s="1554"/>
      <c r="D10" s="1558" t="s">
        <v>9</v>
      </c>
      <c r="E10" s="1559"/>
      <c r="F10" s="1559"/>
      <c r="G10" s="1559"/>
      <c r="H10" s="1560"/>
      <c r="I10" s="1561"/>
      <c r="J10" s="1555"/>
      <c r="K10" s="1562"/>
      <c r="L10" s="1562"/>
      <c r="M10" s="1559"/>
      <c r="N10" s="1559"/>
      <c r="O10" s="1560"/>
      <c r="P10" s="1561"/>
      <c r="Q10" s="1555"/>
      <c r="R10" s="1557"/>
      <c r="S10" s="1555"/>
      <c r="T10" s="1559"/>
      <c r="U10" s="1559"/>
      <c r="V10" s="1560"/>
      <c r="W10" s="1562"/>
      <c r="X10" s="1555"/>
      <c r="Y10" s="1555"/>
      <c r="Z10" s="1555"/>
      <c r="AA10" s="1559"/>
      <c r="AB10" s="1559"/>
      <c r="AC10" s="1559"/>
      <c r="AD10" s="1563"/>
      <c r="AE10" s="1559"/>
      <c r="AF10" s="1559"/>
      <c r="AG10" s="1555"/>
      <c r="AH10" s="1559"/>
      <c r="AI10" s="1559"/>
    </row>
    <row r="11" spans="1:35">
      <c r="B11" s="29"/>
      <c r="C11" s="243"/>
      <c r="D11" s="30" t="s">
        <v>7</v>
      </c>
      <c r="E11" s="1547"/>
      <c r="F11" s="1547"/>
      <c r="G11" s="1547"/>
      <c r="H11" s="1547"/>
      <c r="I11" s="1548"/>
      <c r="J11" s="1547"/>
      <c r="K11" s="1549"/>
      <c r="L11" s="1549"/>
      <c r="M11" s="1547"/>
      <c r="N11" s="1547"/>
      <c r="O11" s="1547"/>
      <c r="P11" s="1548"/>
      <c r="Q11" s="1547"/>
      <c r="R11" s="1549"/>
      <c r="S11" s="1547"/>
      <c r="T11" s="1547"/>
      <c r="U11" s="1547"/>
      <c r="V11" s="1547"/>
      <c r="W11" s="1549"/>
      <c r="X11" s="1547"/>
      <c r="Y11" s="1547"/>
      <c r="Z11" s="1547"/>
      <c r="AA11" s="1547"/>
      <c r="AB11" s="1547"/>
      <c r="AC11" s="1547"/>
      <c r="AD11" s="1548"/>
      <c r="AE11" s="1547"/>
      <c r="AF11" s="1547"/>
      <c r="AG11" s="1547"/>
      <c r="AH11" s="1547"/>
      <c r="AI11" s="1547"/>
    </row>
    <row r="12" spans="1:35">
      <c r="B12" s="34"/>
      <c r="C12" s="1550"/>
      <c r="D12" s="35" t="s">
        <v>8</v>
      </c>
      <c r="E12" s="1547"/>
      <c r="F12" s="1547"/>
      <c r="G12" s="1547"/>
      <c r="H12" s="1547"/>
      <c r="I12" s="1548"/>
      <c r="J12" s="1564"/>
      <c r="K12" s="1549"/>
      <c r="L12" s="1549"/>
      <c r="M12" s="1547"/>
      <c r="N12" s="1547"/>
      <c r="O12" s="1547"/>
      <c r="P12" s="1548"/>
      <c r="Q12" s="1564"/>
      <c r="R12" s="1565"/>
      <c r="S12" s="1564"/>
      <c r="T12" s="1547"/>
      <c r="U12" s="1547"/>
      <c r="V12" s="1547"/>
      <c r="W12" s="1549"/>
      <c r="X12" s="1547"/>
      <c r="Y12" s="1547"/>
      <c r="Z12" s="1547"/>
      <c r="AA12" s="1547"/>
      <c r="AB12" s="1547"/>
      <c r="AC12" s="1564"/>
      <c r="AD12" s="1548"/>
      <c r="AE12" s="1547"/>
      <c r="AF12" s="1547"/>
      <c r="AG12" s="1547"/>
      <c r="AH12" s="1547"/>
      <c r="AI12" s="1547"/>
    </row>
    <row r="13" spans="1:35">
      <c r="A13" s="39"/>
      <c r="B13" s="40"/>
      <c r="C13" s="1554"/>
      <c r="D13" s="42" t="s">
        <v>9</v>
      </c>
      <c r="E13" s="1559"/>
      <c r="F13" s="1559"/>
      <c r="G13" s="1559"/>
      <c r="H13" s="1560"/>
      <c r="I13" s="1561"/>
      <c r="J13" s="1559"/>
      <c r="K13" s="1562"/>
      <c r="L13" s="1562"/>
      <c r="M13" s="1559"/>
      <c r="N13" s="1559"/>
      <c r="O13" s="1560"/>
      <c r="P13" s="1561"/>
      <c r="Q13" s="1559"/>
      <c r="R13" s="1566"/>
      <c r="S13" s="1559"/>
      <c r="T13" s="1559"/>
      <c r="U13" s="1559"/>
      <c r="V13" s="1560"/>
      <c r="W13" s="1562"/>
      <c r="X13" s="1559"/>
      <c r="Y13" s="1559"/>
      <c r="Z13" s="1559"/>
      <c r="AA13" s="1559"/>
      <c r="AB13" s="1559"/>
      <c r="AC13" s="1559"/>
      <c r="AD13" s="1563"/>
      <c r="AE13" s="1559"/>
      <c r="AF13" s="1559"/>
      <c r="AG13" s="1559"/>
      <c r="AH13" s="1559"/>
      <c r="AI13" s="1559"/>
    </row>
    <row r="14" spans="1:35">
      <c r="B14" s="29"/>
      <c r="C14" s="243"/>
      <c r="D14" s="30" t="s">
        <v>7</v>
      </c>
      <c r="E14" s="1547"/>
      <c r="F14" s="1547"/>
      <c r="G14" s="1547"/>
      <c r="H14" s="1547"/>
      <c r="I14" s="1548"/>
      <c r="J14" s="1547"/>
      <c r="K14" s="1549"/>
      <c r="L14" s="1549"/>
      <c r="M14" s="1547"/>
      <c r="N14" s="1547"/>
      <c r="O14" s="1547"/>
      <c r="P14" s="1548"/>
      <c r="Q14" s="1547"/>
      <c r="R14" s="1549"/>
      <c r="S14" s="1547"/>
      <c r="T14" s="1547"/>
      <c r="U14" s="1547"/>
      <c r="V14" s="1547"/>
      <c r="W14" s="1549"/>
      <c r="X14" s="1547"/>
      <c r="Y14" s="1547"/>
      <c r="Z14" s="1547"/>
      <c r="AA14" s="1547"/>
      <c r="AB14" s="1547"/>
      <c r="AC14" s="1547"/>
      <c r="AD14" s="1548"/>
      <c r="AE14" s="1547"/>
      <c r="AF14" s="1547"/>
      <c r="AG14" s="1547"/>
      <c r="AH14" s="1547"/>
      <c r="AI14" s="1547"/>
    </row>
    <row r="15" spans="1:35">
      <c r="B15" s="34"/>
      <c r="C15" s="1550"/>
      <c r="D15" s="35" t="s">
        <v>8</v>
      </c>
      <c r="E15" s="1547"/>
      <c r="F15" s="1547"/>
      <c r="G15" s="1547"/>
      <c r="H15" s="1547"/>
      <c r="I15" s="1548"/>
      <c r="J15" s="1547"/>
      <c r="K15" s="1549"/>
      <c r="L15" s="1549"/>
      <c r="M15" s="1547"/>
      <c r="N15" s="1547"/>
      <c r="O15" s="1547"/>
      <c r="P15" s="1548"/>
      <c r="Q15" s="1547"/>
      <c r="R15" s="1549"/>
      <c r="S15" s="1547"/>
      <c r="T15" s="1547"/>
      <c r="U15" s="1547"/>
      <c r="V15" s="1547"/>
      <c r="W15" s="1549"/>
      <c r="X15" s="1547"/>
      <c r="Y15" s="1547"/>
      <c r="Z15" s="1547"/>
      <c r="AA15" s="1547"/>
      <c r="AB15" s="1547"/>
      <c r="AC15" s="1547"/>
      <c r="AD15" s="1548"/>
      <c r="AE15" s="1547"/>
      <c r="AF15" s="1547"/>
      <c r="AG15" s="1547"/>
      <c r="AH15" s="1547"/>
      <c r="AI15" s="1547"/>
    </row>
    <row r="16" spans="1:35">
      <c r="B16" s="40"/>
      <c r="C16" s="1567"/>
      <c r="D16" s="1558" t="s">
        <v>9</v>
      </c>
      <c r="E16" s="1559"/>
      <c r="F16" s="1559"/>
      <c r="G16" s="1559"/>
      <c r="H16" s="1560"/>
      <c r="I16" s="1561"/>
      <c r="J16" s="1559"/>
      <c r="K16" s="1562"/>
      <c r="L16" s="1562"/>
      <c r="M16" s="1559"/>
      <c r="N16" s="1559"/>
      <c r="O16" s="1560"/>
      <c r="P16" s="1561"/>
      <c r="Q16" s="1559"/>
      <c r="R16" s="1566"/>
      <c r="S16" s="1559"/>
      <c r="T16" s="1559"/>
      <c r="U16" s="1559"/>
      <c r="V16" s="1560"/>
      <c r="W16" s="1562"/>
      <c r="X16" s="1559"/>
      <c r="Y16" s="1559"/>
      <c r="Z16" s="1559"/>
      <c r="AA16" s="1559"/>
      <c r="AB16" s="1559"/>
      <c r="AC16" s="1559"/>
      <c r="AD16" s="1563"/>
      <c r="AE16" s="1559"/>
      <c r="AF16" s="1559"/>
      <c r="AG16" s="1559"/>
      <c r="AH16" s="1559"/>
      <c r="AI16" s="1559"/>
    </row>
    <row r="17" spans="1:37">
      <c r="B17" s="29"/>
      <c r="C17" s="1550"/>
      <c r="D17" s="30" t="s">
        <v>7</v>
      </c>
      <c r="E17" s="1547"/>
      <c r="F17" s="1547"/>
      <c r="G17" s="1547"/>
      <c r="H17" s="1547"/>
      <c r="I17" s="1548"/>
      <c r="J17" s="1547"/>
      <c r="K17" s="1549"/>
      <c r="L17" s="1549"/>
      <c r="M17" s="1547"/>
      <c r="N17" s="1547"/>
      <c r="O17" s="1547"/>
      <c r="P17" s="1548"/>
      <c r="Q17" s="1547"/>
      <c r="R17" s="1549"/>
      <c r="S17" s="1547"/>
      <c r="T17" s="1547"/>
      <c r="U17" s="1547"/>
      <c r="V17" s="1547"/>
      <c r="W17" s="1549"/>
      <c r="X17" s="1547"/>
      <c r="Y17" s="1547"/>
      <c r="Z17" s="1547"/>
      <c r="AA17" s="1547"/>
      <c r="AB17" s="1547"/>
      <c r="AC17" s="1547"/>
      <c r="AD17" s="1548"/>
      <c r="AE17" s="1547"/>
      <c r="AF17" s="1547"/>
      <c r="AG17" s="1547"/>
      <c r="AH17" s="1547"/>
      <c r="AI17" s="1547"/>
    </row>
    <row r="18" spans="1:37">
      <c r="B18" s="34"/>
      <c r="C18" s="1550"/>
      <c r="D18" s="35" t="s">
        <v>8</v>
      </c>
      <c r="E18" s="1547"/>
      <c r="F18" s="1547"/>
      <c r="G18" s="1547"/>
      <c r="H18" s="1547"/>
      <c r="I18" s="1548"/>
      <c r="J18" s="1547"/>
      <c r="K18" s="1549"/>
      <c r="L18" s="1549"/>
      <c r="M18" s="1547"/>
      <c r="N18" s="1547"/>
      <c r="O18" s="1547"/>
      <c r="P18" s="1548"/>
      <c r="Q18" s="1547"/>
      <c r="R18" s="1549"/>
      <c r="S18" s="1547"/>
      <c r="T18" s="1547"/>
      <c r="U18" s="1547"/>
      <c r="V18" s="1547"/>
      <c r="W18" s="1549"/>
      <c r="X18" s="1547"/>
      <c r="Y18" s="1547"/>
      <c r="Z18" s="1547"/>
      <c r="AA18" s="1547"/>
      <c r="AB18" s="1547"/>
      <c r="AC18" s="1547"/>
      <c r="AD18" s="1548"/>
      <c r="AE18" s="1547"/>
      <c r="AF18" s="1547"/>
      <c r="AG18" s="1547"/>
      <c r="AH18" s="1547"/>
      <c r="AI18" s="1547"/>
    </row>
    <row r="19" spans="1:37">
      <c r="A19" s="39"/>
      <c r="B19" s="40"/>
      <c r="C19" s="1568"/>
      <c r="D19" s="42" t="s">
        <v>9</v>
      </c>
      <c r="E19" s="1559"/>
      <c r="F19" s="1559"/>
      <c r="G19" s="1559"/>
      <c r="H19" s="1560"/>
      <c r="I19" s="1561"/>
      <c r="J19" s="1559"/>
      <c r="K19" s="1562"/>
      <c r="L19" s="1562"/>
      <c r="M19" s="1559"/>
      <c r="N19" s="1559"/>
      <c r="O19" s="1560"/>
      <c r="P19" s="1561"/>
      <c r="Q19" s="1559"/>
      <c r="R19" s="1566"/>
      <c r="S19" s="1559"/>
      <c r="T19" s="1559"/>
      <c r="U19" s="1559"/>
      <c r="V19" s="1560"/>
      <c r="W19" s="1562"/>
      <c r="X19" s="1559"/>
      <c r="Y19" s="1559"/>
      <c r="Z19" s="1559"/>
      <c r="AA19" s="1559"/>
      <c r="AB19" s="1559"/>
      <c r="AC19" s="1559"/>
      <c r="AD19" s="1563"/>
      <c r="AE19" s="1559"/>
      <c r="AF19" s="1559"/>
      <c r="AG19" s="1559"/>
      <c r="AH19" s="1559"/>
      <c r="AI19" s="1559"/>
    </row>
    <row r="20" spans="1:37">
      <c r="B20" s="29"/>
      <c r="C20" s="1550"/>
      <c r="D20" s="30" t="s">
        <v>7</v>
      </c>
      <c r="E20" s="1547"/>
      <c r="F20" s="1547"/>
      <c r="G20" s="1547"/>
      <c r="H20" s="1547"/>
      <c r="I20" s="1548"/>
      <c r="J20" s="1547"/>
      <c r="K20" s="1549"/>
      <c r="L20" s="1549"/>
      <c r="M20" s="1547"/>
      <c r="N20" s="1547"/>
      <c r="O20" s="1547"/>
      <c r="P20" s="1548"/>
      <c r="Q20" s="1547"/>
      <c r="R20" s="1549"/>
      <c r="S20" s="1547"/>
      <c r="T20" s="1547"/>
      <c r="U20" s="1547"/>
      <c r="V20" s="1547"/>
      <c r="W20" s="1549"/>
      <c r="X20" s="1547"/>
      <c r="Y20" s="1547"/>
      <c r="Z20" s="1547"/>
      <c r="AA20" s="1547"/>
      <c r="AB20" s="1547"/>
      <c r="AC20" s="1547"/>
      <c r="AD20" s="1548"/>
      <c r="AE20" s="1547"/>
      <c r="AF20" s="1547"/>
      <c r="AG20" s="1547"/>
      <c r="AH20" s="1547"/>
      <c r="AI20" s="1547"/>
    </row>
    <row r="21" spans="1:37">
      <c r="B21" s="34"/>
      <c r="C21" s="1550"/>
      <c r="D21" s="35" t="s">
        <v>8</v>
      </c>
      <c r="E21" s="1547"/>
      <c r="F21" s="1547"/>
      <c r="G21" s="1547"/>
      <c r="H21" s="1547"/>
      <c r="I21" s="1548"/>
      <c r="J21" s="1547"/>
      <c r="K21" s="1549"/>
      <c r="L21" s="1549"/>
      <c r="M21" s="1547"/>
      <c r="N21" s="1547"/>
      <c r="O21" s="1547"/>
      <c r="P21" s="1548"/>
      <c r="Q21" s="1547"/>
      <c r="R21" s="1549"/>
      <c r="S21" s="1547"/>
      <c r="T21" s="1547"/>
      <c r="U21" s="1547"/>
      <c r="V21" s="1547"/>
      <c r="W21" s="1549"/>
      <c r="X21" s="1547"/>
      <c r="Y21" s="1547"/>
      <c r="Z21" s="1547"/>
      <c r="AA21" s="1547"/>
      <c r="AB21" s="1547"/>
      <c r="AC21" s="1547"/>
      <c r="AD21" s="1548"/>
      <c r="AE21" s="1547"/>
      <c r="AF21" s="1547"/>
      <c r="AG21" s="1547"/>
      <c r="AH21" s="1547"/>
      <c r="AI21" s="1547"/>
    </row>
    <row r="22" spans="1:37">
      <c r="A22" s="39"/>
      <c r="B22" s="40"/>
      <c r="C22" s="1568"/>
      <c r="D22" s="1558" t="s">
        <v>9</v>
      </c>
      <c r="E22" s="1559"/>
      <c r="F22" s="1559"/>
      <c r="G22" s="1559"/>
      <c r="H22" s="1560"/>
      <c r="I22" s="1561"/>
      <c r="J22" s="1555"/>
      <c r="K22" s="1562"/>
      <c r="L22" s="1562"/>
      <c r="M22" s="1559"/>
      <c r="N22" s="1559"/>
      <c r="O22" s="1560"/>
      <c r="P22" s="1561"/>
      <c r="Q22" s="1555"/>
      <c r="R22" s="1557"/>
      <c r="S22" s="1555"/>
      <c r="T22" s="1559"/>
      <c r="U22" s="1559"/>
      <c r="V22" s="1560"/>
      <c r="W22" s="1562"/>
      <c r="X22" s="1555"/>
      <c r="Y22" s="1555"/>
      <c r="Z22" s="1555"/>
      <c r="AA22" s="1559"/>
      <c r="AB22" s="1559"/>
      <c r="AC22" s="1559"/>
      <c r="AD22" s="1563"/>
      <c r="AE22" s="1559"/>
      <c r="AF22" s="1559"/>
      <c r="AG22" s="1555"/>
      <c r="AH22" s="1559"/>
      <c r="AI22" s="1559"/>
    </row>
    <row r="26" spans="1:37">
      <c r="B26" s="75"/>
      <c r="C26" s="76"/>
      <c r="D26" s="76"/>
      <c r="E26" s="76"/>
      <c r="F26" s="76"/>
      <c r="G26" s="77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2309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</row>
    <row r="27" spans="1:37">
      <c r="C27" s="16"/>
      <c r="D27" s="17"/>
      <c r="E27" s="18">
        <v>19</v>
      </c>
      <c r="F27" s="18">
        <v>20</v>
      </c>
      <c r="G27" s="18">
        <v>21</v>
      </c>
      <c r="H27" s="18">
        <v>22</v>
      </c>
      <c r="I27" s="18">
        <v>23</v>
      </c>
      <c r="J27" s="18">
        <v>24</v>
      </c>
      <c r="K27" s="18">
        <v>25</v>
      </c>
      <c r="L27" s="18">
        <v>26</v>
      </c>
      <c r="M27" s="18">
        <v>27</v>
      </c>
      <c r="N27" s="18">
        <v>28</v>
      </c>
      <c r="O27" s="18">
        <v>29</v>
      </c>
      <c r="P27" s="18">
        <v>30</v>
      </c>
      <c r="Q27" s="18">
        <v>31</v>
      </c>
      <c r="R27" s="1571">
        <v>1</v>
      </c>
      <c r="S27" s="18">
        <v>2</v>
      </c>
      <c r="T27" s="18">
        <v>3</v>
      </c>
      <c r="U27" s="18">
        <v>4</v>
      </c>
      <c r="V27" s="18">
        <v>5</v>
      </c>
      <c r="W27" s="18">
        <v>6</v>
      </c>
      <c r="X27" s="18">
        <v>7</v>
      </c>
      <c r="Y27" s="18">
        <v>8</v>
      </c>
      <c r="Z27" s="18">
        <v>9</v>
      </c>
      <c r="AA27" s="18">
        <v>10</v>
      </c>
      <c r="AB27" s="18">
        <v>11</v>
      </c>
      <c r="AC27" s="18">
        <v>12</v>
      </c>
      <c r="AD27" s="18">
        <v>13</v>
      </c>
      <c r="AE27" s="18">
        <v>27</v>
      </c>
      <c r="AF27" s="279">
        <v>28</v>
      </c>
      <c r="AG27" s="18">
        <v>29</v>
      </c>
      <c r="AH27" s="202">
        <v>30</v>
      </c>
      <c r="AI27" s="202">
        <v>31</v>
      </c>
      <c r="AJ27" s="17"/>
      <c r="AK27" s="17"/>
    </row>
    <row r="28" spans="1:37">
      <c r="B28" s="15" t="s">
        <v>2</v>
      </c>
      <c r="C28" s="280" t="s">
        <v>65</v>
      </c>
      <c r="D28" s="22"/>
      <c r="E28" s="148" t="s">
        <v>321</v>
      </c>
      <c r="F28" s="148" t="s">
        <v>187</v>
      </c>
      <c r="G28" s="148" t="s">
        <v>188</v>
      </c>
      <c r="H28" s="148" t="s">
        <v>89</v>
      </c>
      <c r="I28" s="1260" t="s">
        <v>4</v>
      </c>
      <c r="J28" s="148" t="s">
        <v>186</v>
      </c>
      <c r="K28" s="1261" t="s">
        <v>320</v>
      </c>
      <c r="L28" s="1261" t="s">
        <v>321</v>
      </c>
      <c r="M28" s="148" t="s">
        <v>187</v>
      </c>
      <c r="N28" s="148" t="s">
        <v>188</v>
      </c>
      <c r="O28" s="148" t="s">
        <v>89</v>
      </c>
      <c r="P28" s="1260" t="s">
        <v>4</v>
      </c>
      <c r="Q28" s="148" t="s">
        <v>186</v>
      </c>
      <c r="R28" s="1572" t="s">
        <v>320</v>
      </c>
      <c r="S28" s="148" t="s">
        <v>321</v>
      </c>
      <c r="T28" s="148" t="s">
        <v>187</v>
      </c>
      <c r="U28" s="148" t="s">
        <v>188</v>
      </c>
      <c r="V28" s="148" t="s">
        <v>89</v>
      </c>
      <c r="W28" s="1261" t="s">
        <v>4</v>
      </c>
      <c r="X28" s="148" t="s">
        <v>186</v>
      </c>
      <c r="Y28" s="148" t="s">
        <v>320</v>
      </c>
      <c r="Z28" s="148" t="s">
        <v>321</v>
      </c>
      <c r="AA28" s="148" t="s">
        <v>187</v>
      </c>
      <c r="AB28" s="148" t="s">
        <v>188</v>
      </c>
      <c r="AC28" s="148" t="s">
        <v>89</v>
      </c>
      <c r="AD28" s="1260" t="s">
        <v>4</v>
      </c>
      <c r="AE28" s="148"/>
      <c r="AF28" s="148"/>
      <c r="AG28" s="148"/>
      <c r="AH28" s="148"/>
      <c r="AI28" s="20"/>
      <c r="AJ28" s="82" t="s">
        <v>4</v>
      </c>
      <c r="AK28" s="28" t="s">
        <v>5</v>
      </c>
    </row>
    <row r="29" spans="1:37" ht="12.75" customHeight="1">
      <c r="B29" s="83"/>
      <c r="C29" s="2386" t="s">
        <v>66</v>
      </c>
      <c r="D29" s="30" t="s">
        <v>7</v>
      </c>
      <c r="E29" s="1421" t="s">
        <v>31</v>
      </c>
      <c r="F29" s="1421" t="s">
        <v>31</v>
      </c>
      <c r="G29" s="1421" t="s">
        <v>31</v>
      </c>
      <c r="H29" s="1421" t="s">
        <v>88</v>
      </c>
      <c r="I29" s="1420" t="s">
        <v>29</v>
      </c>
      <c r="J29" s="1421" t="s">
        <v>29</v>
      </c>
      <c r="K29" s="1422" t="s">
        <v>29</v>
      </c>
      <c r="L29" s="1422" t="s">
        <v>88</v>
      </c>
      <c r="M29" s="1421" t="s">
        <v>5</v>
      </c>
      <c r="N29" s="1421" t="s">
        <v>5</v>
      </c>
      <c r="O29" s="1421" t="s">
        <v>5</v>
      </c>
      <c r="P29" s="1420" t="s">
        <v>88</v>
      </c>
      <c r="Q29" s="1444" t="s">
        <v>31</v>
      </c>
      <c r="R29" s="1574" t="s">
        <v>31</v>
      </c>
      <c r="S29" s="1421" t="s">
        <v>31</v>
      </c>
      <c r="T29" s="1421" t="s">
        <v>88</v>
      </c>
      <c r="U29" s="1421" t="s">
        <v>29</v>
      </c>
      <c r="V29" s="1421" t="s">
        <v>29</v>
      </c>
      <c r="W29" s="1422" t="s">
        <v>88</v>
      </c>
      <c r="X29" s="1421" t="s">
        <v>88</v>
      </c>
      <c r="Y29" s="1421" t="s">
        <v>5</v>
      </c>
      <c r="Z29" s="1421" t="s">
        <v>5</v>
      </c>
      <c r="AA29" s="1421" t="s">
        <v>5</v>
      </c>
      <c r="AB29" s="1421" t="s">
        <v>88</v>
      </c>
      <c r="AC29" s="1421" t="s">
        <v>31</v>
      </c>
      <c r="AD29" s="1575" t="s">
        <v>31</v>
      </c>
      <c r="AE29" s="153"/>
      <c r="AF29" s="153"/>
      <c r="AG29" s="153"/>
      <c r="AH29" s="153"/>
      <c r="AI29" s="69"/>
      <c r="AJ29" s="32"/>
      <c r="AK29" s="33"/>
    </row>
    <row r="30" spans="1:37">
      <c r="B30" s="83"/>
      <c r="C30" s="2386"/>
      <c r="D30" s="30"/>
      <c r="E30" s="1429"/>
      <c r="F30" s="1429"/>
      <c r="G30" s="1429"/>
      <c r="H30" s="1429"/>
      <c r="I30" s="1428"/>
      <c r="J30" s="1429"/>
      <c r="K30" s="1430"/>
      <c r="L30" s="1430"/>
      <c r="M30" s="1429"/>
      <c r="N30" s="1429"/>
      <c r="O30" s="1429"/>
      <c r="P30" s="1428"/>
      <c r="Q30" s="1447"/>
      <c r="R30" s="1584"/>
      <c r="S30" s="1429"/>
      <c r="T30" s="1429"/>
      <c r="U30" s="1429"/>
      <c r="V30" s="1429"/>
      <c r="W30" s="1430"/>
      <c r="X30" s="1429"/>
      <c r="Y30" s="1429"/>
      <c r="Z30" s="1429"/>
      <c r="AA30" s="1429"/>
      <c r="AB30" s="1429"/>
      <c r="AC30" s="1429"/>
      <c r="AD30" s="1578"/>
      <c r="AE30" s="153"/>
      <c r="AF30" s="153"/>
      <c r="AG30" s="153"/>
      <c r="AH30" s="153"/>
      <c r="AI30" s="69"/>
      <c r="AJ30" s="32"/>
      <c r="AK30" s="33"/>
    </row>
    <row r="31" spans="1:37">
      <c r="B31" s="281">
        <v>1020</v>
      </c>
      <c r="C31" s="2386"/>
      <c r="D31" s="35" t="s">
        <v>8</v>
      </c>
      <c r="E31" s="1436"/>
      <c r="F31" s="1436"/>
      <c r="G31" s="1436"/>
      <c r="H31" s="1436"/>
      <c r="I31" s="1435"/>
      <c r="J31" s="1436"/>
      <c r="K31" s="1437"/>
      <c r="L31" s="1437"/>
      <c r="M31" s="1436"/>
      <c r="N31" s="1436"/>
      <c r="O31" s="1436"/>
      <c r="P31" s="1435"/>
      <c r="Q31" s="1438"/>
      <c r="R31" s="1579"/>
      <c r="S31" s="1436"/>
      <c r="T31" s="1436"/>
      <c r="U31" s="1436"/>
      <c r="V31" s="1436"/>
      <c r="W31" s="1437"/>
      <c r="X31" s="1436"/>
      <c r="Y31" s="1436"/>
      <c r="Z31" s="1436"/>
      <c r="AA31" s="1436"/>
      <c r="AB31" s="1436"/>
      <c r="AC31" s="1436"/>
      <c r="AD31" s="1580"/>
      <c r="AE31" s="159"/>
      <c r="AF31" s="159"/>
      <c r="AG31" s="159"/>
      <c r="AH31" s="159"/>
      <c r="AI31" s="161"/>
      <c r="AJ31" s="37">
        <f>SUM(F31:AE31)</f>
        <v>0</v>
      </c>
      <c r="AK31" s="38">
        <f>SUM(F32:AE32)</f>
        <v>0</v>
      </c>
    </row>
    <row r="32" spans="1:37">
      <c r="A32" s="39"/>
      <c r="B32" s="283"/>
      <c r="C32" s="284">
        <f>SUM(AJ29:AK32)</f>
        <v>0</v>
      </c>
      <c r="D32" s="42" t="s">
        <v>9</v>
      </c>
      <c r="E32" s="1581"/>
      <c r="F32" s="1581"/>
      <c r="G32" s="1581"/>
      <c r="H32" s="1581"/>
      <c r="I32" s="1588"/>
      <c r="J32" s="1581"/>
      <c r="K32" s="1599"/>
      <c r="L32" s="1599"/>
      <c r="M32" s="1581"/>
      <c r="N32" s="1581"/>
      <c r="O32" s="1581"/>
      <c r="P32" s="1588"/>
      <c r="Q32" s="1589"/>
      <c r="R32" s="1600"/>
      <c r="S32" s="1581"/>
      <c r="T32" s="1581"/>
      <c r="U32" s="1581"/>
      <c r="V32" s="1581"/>
      <c r="W32" s="1599"/>
      <c r="X32" s="1581"/>
      <c r="Y32" s="1581"/>
      <c r="Z32" s="1581"/>
      <c r="AA32" s="1581"/>
      <c r="AB32" s="1581"/>
      <c r="AC32" s="1581"/>
      <c r="AD32" s="1583"/>
      <c r="AE32" s="165"/>
      <c r="AF32" s="165"/>
      <c r="AG32" s="165"/>
      <c r="AH32" s="165"/>
      <c r="AI32" s="167"/>
      <c r="AJ32" s="45"/>
      <c r="AK32" s="33"/>
    </row>
    <row r="33" spans="1:37">
      <c r="B33" s="285"/>
      <c r="C33" s="8" t="s">
        <v>67</v>
      </c>
      <c r="D33" s="30" t="s">
        <v>7</v>
      </c>
      <c r="E33" s="1421" t="s">
        <v>5</v>
      </c>
      <c r="F33" s="1421" t="s">
        <v>5</v>
      </c>
      <c r="G33" s="1421" t="s">
        <v>88</v>
      </c>
      <c r="H33" s="1421" t="s">
        <v>31</v>
      </c>
      <c r="I33" s="1420" t="s">
        <v>31</v>
      </c>
      <c r="J33" s="1421" t="s">
        <v>31</v>
      </c>
      <c r="K33" s="1422" t="s">
        <v>88</v>
      </c>
      <c r="L33" s="1422" t="s">
        <v>29</v>
      </c>
      <c r="M33" s="1421" t="s">
        <v>29</v>
      </c>
      <c r="N33" s="1421" t="s">
        <v>29</v>
      </c>
      <c r="O33" s="1421" t="s">
        <v>88</v>
      </c>
      <c r="P33" s="1420" t="s">
        <v>5</v>
      </c>
      <c r="Q33" s="1444" t="s">
        <v>5</v>
      </c>
      <c r="R33" s="1574" t="s">
        <v>5</v>
      </c>
      <c r="S33" s="1421" t="s">
        <v>88</v>
      </c>
      <c r="T33" s="1421" t="s">
        <v>31</v>
      </c>
      <c r="U33" s="1421" t="s">
        <v>31</v>
      </c>
      <c r="V33" s="1421" t="s">
        <v>31</v>
      </c>
      <c r="W33" s="1422" t="s">
        <v>88</v>
      </c>
      <c r="X33" s="1421" t="s">
        <v>29</v>
      </c>
      <c r="Y33" s="1421" t="s">
        <v>29</v>
      </c>
      <c r="Z33" s="1421" t="s">
        <v>29</v>
      </c>
      <c r="AA33" s="1421" t="s">
        <v>88</v>
      </c>
      <c r="AB33" s="1421" t="s">
        <v>5</v>
      </c>
      <c r="AC33" s="1421" t="s">
        <v>5</v>
      </c>
      <c r="AD33" s="1575" t="s">
        <v>88</v>
      </c>
      <c r="AE33" s="153"/>
      <c r="AF33" s="153"/>
      <c r="AG33" s="153"/>
      <c r="AH33" s="153"/>
      <c r="AI33" s="69"/>
      <c r="AJ33" s="32"/>
      <c r="AK33" s="33"/>
    </row>
    <row r="34" spans="1:37">
      <c r="B34" s="285"/>
      <c r="C34" s="8"/>
      <c r="D34" s="30"/>
      <c r="E34" s="1429"/>
      <c r="F34" s="1429"/>
      <c r="G34" s="1429"/>
      <c r="H34" s="1429"/>
      <c r="I34" s="1428"/>
      <c r="J34" s="1429"/>
      <c r="K34" s="1430"/>
      <c r="L34" s="1430"/>
      <c r="M34" s="1429"/>
      <c r="N34" s="1429"/>
      <c r="O34" s="1429"/>
      <c r="P34" s="1428"/>
      <c r="Q34" s="1447"/>
      <c r="R34" s="1584"/>
      <c r="S34" s="1429"/>
      <c r="T34" s="1429"/>
      <c r="U34" s="1429"/>
      <c r="V34" s="1429"/>
      <c r="W34" s="1430"/>
      <c r="X34" s="1429"/>
      <c r="Y34" s="1429"/>
      <c r="Z34" s="1429"/>
      <c r="AA34" s="1429"/>
      <c r="AB34" s="1429"/>
      <c r="AC34" s="1429"/>
      <c r="AD34" s="1578"/>
      <c r="AE34" s="153"/>
      <c r="AF34" s="153"/>
      <c r="AG34" s="153"/>
      <c r="AH34" s="153"/>
      <c r="AI34" s="69"/>
      <c r="AJ34" s="32"/>
      <c r="AK34" s="33"/>
    </row>
    <row r="35" spans="1:37">
      <c r="B35" s="281">
        <v>1600</v>
      </c>
      <c r="C35" s="8"/>
      <c r="D35" s="35" t="s">
        <v>8</v>
      </c>
      <c r="E35" s="1436"/>
      <c r="F35" s="1436"/>
      <c r="G35" s="1436"/>
      <c r="H35" s="1436"/>
      <c r="I35" s="1435"/>
      <c r="J35" s="1436"/>
      <c r="K35" s="1437"/>
      <c r="L35" s="1437"/>
      <c r="M35" s="1436"/>
      <c r="N35" s="1436"/>
      <c r="O35" s="1436"/>
      <c r="P35" s="1435"/>
      <c r="Q35" s="1438"/>
      <c r="R35" s="1579"/>
      <c r="S35" s="1436"/>
      <c r="T35" s="1436"/>
      <c r="U35" s="1436"/>
      <c r="V35" s="1436"/>
      <c r="W35" s="1437"/>
      <c r="X35" s="1436"/>
      <c r="Y35" s="1436"/>
      <c r="Z35" s="1436"/>
      <c r="AA35" s="1436"/>
      <c r="AB35" s="1436"/>
      <c r="AC35" s="1436"/>
      <c r="AD35" s="1580"/>
      <c r="AE35" s="159"/>
      <c r="AF35" s="159"/>
      <c r="AG35" s="159"/>
      <c r="AH35" s="159"/>
      <c r="AI35" s="161"/>
      <c r="AJ35" s="37">
        <f>SUM(F35:AE35)</f>
        <v>0</v>
      </c>
      <c r="AK35" s="38">
        <f>SUM(F36:AE36)</f>
        <v>0</v>
      </c>
    </row>
    <row r="36" spans="1:37">
      <c r="A36" s="39"/>
      <c r="B36" s="283"/>
      <c r="C36" s="284">
        <f>SUM(AJ33:AK36)</f>
        <v>0</v>
      </c>
      <c r="D36" s="42" t="s">
        <v>9</v>
      </c>
      <c r="E36" s="1581"/>
      <c r="F36" s="1581"/>
      <c r="G36" s="1581"/>
      <c r="H36" s="1581"/>
      <c r="I36" s="1588"/>
      <c r="J36" s="1581"/>
      <c r="K36" s="1599"/>
      <c r="L36" s="1599"/>
      <c r="M36" s="1581"/>
      <c r="N36" s="1581"/>
      <c r="O36" s="1581"/>
      <c r="P36" s="1588"/>
      <c r="Q36" s="1589"/>
      <c r="R36" s="1600"/>
      <c r="S36" s="1581"/>
      <c r="T36" s="1581"/>
      <c r="U36" s="1581"/>
      <c r="V36" s="1581"/>
      <c r="W36" s="1599"/>
      <c r="X36" s="1581"/>
      <c r="Y36" s="1581"/>
      <c r="Z36" s="1581"/>
      <c r="AA36" s="1581"/>
      <c r="AB36" s="1581"/>
      <c r="AC36" s="1581"/>
      <c r="AD36" s="1583"/>
      <c r="AE36" s="165"/>
      <c r="AF36" s="165"/>
      <c r="AG36" s="165"/>
      <c r="AH36" s="165"/>
      <c r="AI36" s="167"/>
      <c r="AJ36" s="45"/>
      <c r="AK36" s="33"/>
    </row>
    <row r="37" spans="1:37">
      <c r="B37" s="285"/>
      <c r="C37" s="8" t="s">
        <v>68</v>
      </c>
      <c r="D37" s="152" t="s">
        <v>7</v>
      </c>
      <c r="E37" s="1421" t="s">
        <v>29</v>
      </c>
      <c r="F37" s="1421" t="s">
        <v>88</v>
      </c>
      <c r="G37" s="1421" t="s">
        <v>5</v>
      </c>
      <c r="H37" s="1421" t="s">
        <v>5</v>
      </c>
      <c r="I37" s="1420" t="s">
        <v>88</v>
      </c>
      <c r="J37" s="1421" t="s">
        <v>88</v>
      </c>
      <c r="K37" s="1422" t="s">
        <v>31</v>
      </c>
      <c r="L37" s="1422" t="s">
        <v>31</v>
      </c>
      <c r="M37" s="1421" t="s">
        <v>31</v>
      </c>
      <c r="N37" s="1421" t="s">
        <v>88</v>
      </c>
      <c r="O37" s="1421" t="s">
        <v>29</v>
      </c>
      <c r="P37" s="1420" t="s">
        <v>29</v>
      </c>
      <c r="Q37" s="1444" t="s">
        <v>29</v>
      </c>
      <c r="R37" s="1574" t="s">
        <v>88</v>
      </c>
      <c r="S37" s="1421" t="s">
        <v>5</v>
      </c>
      <c r="T37" s="1421" t="s">
        <v>5</v>
      </c>
      <c r="U37" s="1421" t="s">
        <v>5</v>
      </c>
      <c r="V37" s="1421" t="s">
        <v>88</v>
      </c>
      <c r="W37" s="1422" t="s">
        <v>31</v>
      </c>
      <c r="X37" s="1421" t="s">
        <v>31</v>
      </c>
      <c r="Y37" s="1421" t="s">
        <v>31</v>
      </c>
      <c r="Z37" s="1421" t="s">
        <v>88</v>
      </c>
      <c r="AA37" s="1421" t="s">
        <v>29</v>
      </c>
      <c r="AB37" s="1421" t="s">
        <v>29</v>
      </c>
      <c r="AC37" s="1421" t="s">
        <v>29</v>
      </c>
      <c r="AD37" s="1575" t="s">
        <v>88</v>
      </c>
      <c r="AE37" s="153"/>
      <c r="AF37" s="153"/>
      <c r="AG37" s="153"/>
      <c r="AH37" s="153"/>
      <c r="AI37" s="69"/>
      <c r="AJ37" s="32"/>
      <c r="AK37" s="33"/>
    </row>
    <row r="38" spans="1:37">
      <c r="B38" s="285"/>
      <c r="C38" s="8"/>
      <c r="D38" s="152"/>
      <c r="E38" s="1429"/>
      <c r="F38" s="1429"/>
      <c r="G38" s="1429"/>
      <c r="H38" s="1429"/>
      <c r="I38" s="1428"/>
      <c r="J38" s="1429"/>
      <c r="K38" s="1430"/>
      <c r="L38" s="1430"/>
      <c r="M38" s="1429"/>
      <c r="N38" s="1429"/>
      <c r="O38" s="1429"/>
      <c r="P38" s="1428"/>
      <c r="Q38" s="1447"/>
      <c r="R38" s="1584"/>
      <c r="S38" s="1429"/>
      <c r="T38" s="1429"/>
      <c r="U38" s="1429"/>
      <c r="V38" s="1429"/>
      <c r="W38" s="1430"/>
      <c r="X38" s="1429"/>
      <c r="Y38" s="1429"/>
      <c r="Z38" s="1429"/>
      <c r="AA38" s="1429"/>
      <c r="AB38" s="1429"/>
      <c r="AC38" s="1429"/>
      <c r="AD38" s="1578"/>
      <c r="AE38" s="153"/>
      <c r="AF38" s="153"/>
      <c r="AG38" s="153"/>
      <c r="AH38" s="153"/>
      <c r="AI38" s="69"/>
      <c r="AJ38" s="32"/>
      <c r="AK38" s="33"/>
    </row>
    <row r="39" spans="1:37">
      <c r="B39" s="281">
        <v>1644</v>
      </c>
      <c r="C39" s="8"/>
      <c r="D39" s="158" t="s">
        <v>8</v>
      </c>
      <c r="E39" s="1436"/>
      <c r="F39" s="1436"/>
      <c r="G39" s="1436"/>
      <c r="H39" s="1436"/>
      <c r="I39" s="1435"/>
      <c r="J39" s="1436"/>
      <c r="K39" s="1437"/>
      <c r="L39" s="1437"/>
      <c r="M39" s="1436"/>
      <c r="N39" s="1436"/>
      <c r="O39" s="1436"/>
      <c r="P39" s="1435"/>
      <c r="Q39" s="1438"/>
      <c r="R39" s="1579"/>
      <c r="S39" s="1436"/>
      <c r="T39" s="1436"/>
      <c r="U39" s="1436"/>
      <c r="V39" s="1436"/>
      <c r="W39" s="1437"/>
      <c r="X39" s="1436"/>
      <c r="Y39" s="1436"/>
      <c r="Z39" s="1436"/>
      <c r="AA39" s="1436"/>
      <c r="AB39" s="1436"/>
      <c r="AC39" s="1436"/>
      <c r="AD39" s="1580"/>
      <c r="AE39" s="159"/>
      <c r="AF39" s="159"/>
      <c r="AG39" s="159"/>
      <c r="AH39" s="159"/>
      <c r="AI39" s="161"/>
      <c r="AJ39" s="37">
        <f>SUM(F39:AE39)</f>
        <v>0</v>
      </c>
      <c r="AK39" s="38">
        <f>SUM(F40:AE40)</f>
        <v>0</v>
      </c>
    </row>
    <row r="40" spans="1:37">
      <c r="A40" s="39"/>
      <c r="B40" s="283"/>
      <c r="C40" s="284">
        <f>SUM(AJ37:AK40)</f>
        <v>0</v>
      </c>
      <c r="D40" s="164" t="s">
        <v>9</v>
      </c>
      <c r="E40" s="1581"/>
      <c r="F40" s="1581"/>
      <c r="G40" s="1581"/>
      <c r="H40" s="1581"/>
      <c r="I40" s="1588"/>
      <c r="J40" s="1581"/>
      <c r="K40" s="1599"/>
      <c r="L40" s="1599"/>
      <c r="M40" s="1581"/>
      <c r="N40" s="1581"/>
      <c r="O40" s="1581"/>
      <c r="P40" s="1588"/>
      <c r="Q40" s="1589"/>
      <c r="R40" s="1600"/>
      <c r="S40" s="1581"/>
      <c r="T40" s="1581"/>
      <c r="U40" s="1581"/>
      <c r="V40" s="1581"/>
      <c r="W40" s="1599"/>
      <c r="X40" s="1581"/>
      <c r="Y40" s="1581"/>
      <c r="Z40" s="1581"/>
      <c r="AA40" s="1581"/>
      <c r="AB40" s="1581"/>
      <c r="AC40" s="1581"/>
      <c r="AD40" s="1583"/>
      <c r="AE40" s="165"/>
      <c r="AF40" s="165"/>
      <c r="AG40" s="165"/>
      <c r="AH40" s="165"/>
      <c r="AI40" s="167"/>
      <c r="AJ40" s="45"/>
      <c r="AK40" s="33"/>
    </row>
    <row r="41" spans="1:37">
      <c r="B41" s="285"/>
      <c r="C41" s="8" t="s">
        <v>69</v>
      </c>
      <c r="D41" s="152" t="s">
        <v>7</v>
      </c>
      <c r="E41" s="1421" t="s">
        <v>88</v>
      </c>
      <c r="F41" s="1421" t="s">
        <v>29</v>
      </c>
      <c r="G41" s="1421" t="s">
        <v>29</v>
      </c>
      <c r="H41" s="1421" t="s">
        <v>29</v>
      </c>
      <c r="I41" s="1420" t="s">
        <v>88</v>
      </c>
      <c r="J41" s="1421" t="s">
        <v>5</v>
      </c>
      <c r="K41" s="1422" t="s">
        <v>5</v>
      </c>
      <c r="L41" s="1422" t="s">
        <v>5</v>
      </c>
      <c r="M41" s="1421" t="s">
        <v>88</v>
      </c>
      <c r="N41" s="1421" t="s">
        <v>31</v>
      </c>
      <c r="O41" s="1421" t="s">
        <v>31</v>
      </c>
      <c r="P41" s="1420" t="s">
        <v>88</v>
      </c>
      <c r="Q41" s="1444" t="s">
        <v>88</v>
      </c>
      <c r="R41" s="1574" t="s">
        <v>29</v>
      </c>
      <c r="S41" s="1421" t="s">
        <v>29</v>
      </c>
      <c r="T41" s="1421" t="s">
        <v>29</v>
      </c>
      <c r="U41" s="1421" t="s">
        <v>88</v>
      </c>
      <c r="V41" s="1421" t="s">
        <v>5</v>
      </c>
      <c r="W41" s="1422" t="s">
        <v>5</v>
      </c>
      <c r="X41" s="1421" t="s">
        <v>5</v>
      </c>
      <c r="Y41" s="1421" t="s">
        <v>88</v>
      </c>
      <c r="Z41" s="1421" t="s">
        <v>31</v>
      </c>
      <c r="AA41" s="1421" t="s">
        <v>31</v>
      </c>
      <c r="AB41" s="1421" t="s">
        <v>31</v>
      </c>
      <c r="AC41" s="1421" t="s">
        <v>88</v>
      </c>
      <c r="AD41" s="1575" t="s">
        <v>29</v>
      </c>
      <c r="AE41" s="153"/>
      <c r="AF41" s="153"/>
      <c r="AG41" s="153"/>
      <c r="AH41" s="153"/>
      <c r="AI41" s="69"/>
      <c r="AJ41" s="32"/>
      <c r="AK41" s="33"/>
    </row>
    <row r="42" spans="1:37">
      <c r="B42" s="285"/>
      <c r="C42" s="8"/>
      <c r="D42" s="152"/>
      <c r="E42" s="1429"/>
      <c r="F42" s="1429"/>
      <c r="G42" s="1429"/>
      <c r="H42" s="1429"/>
      <c r="I42" s="1428"/>
      <c r="J42" s="1429"/>
      <c r="K42" s="1430"/>
      <c r="L42" s="1430"/>
      <c r="M42" s="1429"/>
      <c r="N42" s="1429"/>
      <c r="O42" s="1429"/>
      <c r="P42" s="1428"/>
      <c r="Q42" s="1447"/>
      <c r="R42" s="1584"/>
      <c r="S42" s="1429"/>
      <c r="T42" s="1429"/>
      <c r="U42" s="1429"/>
      <c r="V42" s="1429"/>
      <c r="W42" s="1430"/>
      <c r="X42" s="1429"/>
      <c r="Y42" s="1429"/>
      <c r="Z42" s="1429"/>
      <c r="AA42" s="1429"/>
      <c r="AB42" s="1429"/>
      <c r="AC42" s="1429"/>
      <c r="AD42" s="1578"/>
      <c r="AE42" s="153"/>
      <c r="AF42" s="153"/>
      <c r="AG42" s="153"/>
      <c r="AH42" s="153"/>
      <c r="AI42" s="69"/>
      <c r="AJ42" s="32"/>
      <c r="AK42" s="33"/>
    </row>
    <row r="43" spans="1:37">
      <c r="B43" s="281">
        <v>1579</v>
      </c>
      <c r="C43" s="8"/>
      <c r="D43" s="158" t="s">
        <v>8</v>
      </c>
      <c r="E43" s="1436"/>
      <c r="F43" s="1436"/>
      <c r="G43" s="1436"/>
      <c r="H43" s="1436"/>
      <c r="I43" s="1435"/>
      <c r="J43" s="1436"/>
      <c r="K43" s="1437"/>
      <c r="L43" s="1437"/>
      <c r="M43" s="1436"/>
      <c r="N43" s="1436"/>
      <c r="O43" s="1436"/>
      <c r="P43" s="1435"/>
      <c r="Q43" s="1438"/>
      <c r="R43" s="1579"/>
      <c r="S43" s="1436"/>
      <c r="T43" s="1436"/>
      <c r="U43" s="1436"/>
      <c r="V43" s="1436"/>
      <c r="W43" s="1437"/>
      <c r="X43" s="1436"/>
      <c r="Y43" s="1436"/>
      <c r="Z43" s="1436"/>
      <c r="AA43" s="1436"/>
      <c r="AB43" s="1436"/>
      <c r="AC43" s="1436"/>
      <c r="AD43" s="1580"/>
      <c r="AE43" s="159"/>
      <c r="AF43" s="159"/>
      <c r="AG43" s="159"/>
      <c r="AH43" s="159"/>
      <c r="AI43" s="161"/>
      <c r="AJ43" s="37">
        <f>SUM(F43:AE43)</f>
        <v>0</v>
      </c>
      <c r="AK43" s="38">
        <f>SUM(F44:AE44)</f>
        <v>0</v>
      </c>
    </row>
    <row r="44" spans="1:37">
      <c r="A44" s="39"/>
      <c r="B44" s="283"/>
      <c r="C44" s="284">
        <f>SUM(AJ41:AK44)</f>
        <v>0</v>
      </c>
      <c r="D44" s="164" t="s">
        <v>9</v>
      </c>
      <c r="E44" s="1581"/>
      <c r="F44" s="1581"/>
      <c r="G44" s="1581"/>
      <c r="H44" s="1581"/>
      <c r="I44" s="1588"/>
      <c r="J44" s="1581"/>
      <c r="K44" s="1599"/>
      <c r="L44" s="1599"/>
      <c r="M44" s="1581"/>
      <c r="N44" s="1581"/>
      <c r="O44" s="1581"/>
      <c r="P44" s="1588"/>
      <c r="Q44" s="1589"/>
      <c r="R44" s="1600"/>
      <c r="S44" s="1581"/>
      <c r="T44" s="1581"/>
      <c r="U44" s="1581"/>
      <c r="V44" s="1581"/>
      <c r="W44" s="1599"/>
      <c r="X44" s="1581"/>
      <c r="Y44" s="1581"/>
      <c r="Z44" s="1581"/>
      <c r="AA44" s="1581"/>
      <c r="AB44" s="1581"/>
      <c r="AC44" s="1581"/>
      <c r="AD44" s="1583"/>
      <c r="AE44" s="165"/>
      <c r="AF44" s="165"/>
      <c r="AG44" s="165"/>
      <c r="AH44" s="165"/>
      <c r="AI44" s="167"/>
      <c r="AJ44" s="45"/>
      <c r="AK44" s="33"/>
    </row>
    <row r="45" spans="1:37">
      <c r="B45" s="285"/>
      <c r="C45" s="12" t="s">
        <v>43</v>
      </c>
      <c r="D45" s="152" t="s">
        <v>7</v>
      </c>
      <c r="E45" s="1421"/>
      <c r="F45" s="1421"/>
      <c r="G45" s="1421"/>
      <c r="H45" s="1421"/>
      <c r="I45" s="1420" t="s">
        <v>5</v>
      </c>
      <c r="J45" s="1421"/>
      <c r="K45" s="1422"/>
      <c r="L45" s="1422"/>
      <c r="M45" s="1421"/>
      <c r="N45" s="1421"/>
      <c r="O45" s="1421"/>
      <c r="P45" s="1420" t="s">
        <v>31</v>
      </c>
      <c r="Q45" s="1444"/>
      <c r="R45" s="1574"/>
      <c r="S45" s="1421"/>
      <c r="T45" s="1421"/>
      <c r="U45" s="1421"/>
      <c r="V45" s="1421"/>
      <c r="W45" s="1422" t="s">
        <v>29</v>
      </c>
      <c r="X45" s="1421"/>
      <c r="Y45" s="1421"/>
      <c r="Z45" s="1421"/>
      <c r="AA45" s="1421"/>
      <c r="AB45" s="1421"/>
      <c r="AC45" s="1421"/>
      <c r="AD45" s="1575" t="s">
        <v>5</v>
      </c>
      <c r="AE45" s="153"/>
      <c r="AF45" s="153"/>
      <c r="AG45" s="153"/>
      <c r="AH45" s="153"/>
      <c r="AI45" s="69"/>
      <c r="AJ45" s="32"/>
      <c r="AK45" s="33"/>
    </row>
    <row r="46" spans="1:37">
      <c r="B46" s="285"/>
      <c r="C46" s="12"/>
      <c r="D46" s="152"/>
      <c r="E46" s="1429"/>
      <c r="F46" s="1429"/>
      <c r="G46" s="1429"/>
      <c r="H46" s="1429"/>
      <c r="I46" s="1428"/>
      <c r="J46" s="1429"/>
      <c r="K46" s="1430"/>
      <c r="L46" s="1430"/>
      <c r="M46" s="1429"/>
      <c r="N46" s="1429"/>
      <c r="O46" s="1429"/>
      <c r="P46" s="1428"/>
      <c r="Q46" s="1447"/>
      <c r="R46" s="1584"/>
      <c r="S46" s="1429"/>
      <c r="T46" s="1429"/>
      <c r="U46" s="1429"/>
      <c r="V46" s="1429"/>
      <c r="W46" s="1430"/>
      <c r="X46" s="1429"/>
      <c r="Y46" s="1429"/>
      <c r="Z46" s="1429"/>
      <c r="AA46" s="1429"/>
      <c r="AB46" s="1429"/>
      <c r="AC46" s="1429"/>
      <c r="AD46" s="1578"/>
      <c r="AE46" s="153"/>
      <c r="AF46" s="153"/>
      <c r="AG46" s="153"/>
      <c r="AH46" s="153"/>
      <c r="AI46" s="69"/>
      <c r="AJ46" s="32"/>
      <c r="AK46" s="33"/>
    </row>
    <row r="47" spans="1:37">
      <c r="B47" s="281">
        <v>1802</v>
      </c>
      <c r="C47" s="12"/>
      <c r="D47" s="158" t="s">
        <v>8</v>
      </c>
      <c r="E47" s="1436"/>
      <c r="F47" s="1436"/>
      <c r="G47" s="1436"/>
      <c r="H47" s="1436"/>
      <c r="I47" s="1435"/>
      <c r="J47" s="1436"/>
      <c r="K47" s="1437"/>
      <c r="L47" s="1437"/>
      <c r="M47" s="1436"/>
      <c r="N47" s="1436"/>
      <c r="O47" s="1436"/>
      <c r="P47" s="1435"/>
      <c r="Q47" s="1438"/>
      <c r="R47" s="1579"/>
      <c r="S47" s="1436"/>
      <c r="T47" s="1436"/>
      <c r="U47" s="1436"/>
      <c r="V47" s="1436"/>
      <c r="W47" s="1437"/>
      <c r="X47" s="1436"/>
      <c r="Y47" s="1436"/>
      <c r="Z47" s="1436"/>
      <c r="AA47" s="1436"/>
      <c r="AB47" s="1436"/>
      <c r="AC47" s="1436"/>
      <c r="AD47" s="1580"/>
      <c r="AE47" s="159"/>
      <c r="AF47" s="159"/>
      <c r="AG47" s="159"/>
      <c r="AH47" s="159"/>
      <c r="AI47" s="161"/>
      <c r="AJ47" s="37">
        <f>SUM(F47:AE47)</f>
        <v>0</v>
      </c>
      <c r="AK47" s="38">
        <f>SUM(F48:AE48)</f>
        <v>0</v>
      </c>
    </row>
    <row r="48" spans="1:37">
      <c r="A48" s="39"/>
      <c r="B48" s="97"/>
      <c r="C48" s="284">
        <f>SUM(AJ45:AK48)</f>
        <v>0</v>
      </c>
      <c r="D48" s="164" t="s">
        <v>9</v>
      </c>
      <c r="E48" s="1581"/>
      <c r="F48" s="1581"/>
      <c r="G48" s="1581"/>
      <c r="H48" s="1581"/>
      <c r="I48" s="1588"/>
      <c r="J48" s="1581"/>
      <c r="K48" s="1599"/>
      <c r="L48" s="1599"/>
      <c r="M48" s="1581"/>
      <c r="N48" s="1581"/>
      <c r="O48" s="1581"/>
      <c r="P48" s="1588"/>
      <c r="Q48" s="1589"/>
      <c r="R48" s="1600"/>
      <c r="S48" s="1581"/>
      <c r="T48" s="1581"/>
      <c r="U48" s="1581"/>
      <c r="V48" s="1581"/>
      <c r="W48" s="1599"/>
      <c r="X48" s="1581"/>
      <c r="Y48" s="1581"/>
      <c r="Z48" s="1581"/>
      <c r="AA48" s="1581"/>
      <c r="AB48" s="1581"/>
      <c r="AC48" s="1581"/>
      <c r="AD48" s="1583"/>
      <c r="AE48" s="165"/>
      <c r="AF48" s="165"/>
      <c r="AG48" s="165"/>
      <c r="AH48" s="165"/>
      <c r="AI48" s="167"/>
      <c r="AJ48" s="45"/>
      <c r="AK48" s="33"/>
    </row>
    <row r="49" spans="1:37">
      <c r="B49" s="83"/>
      <c r="C49" s="12" t="s">
        <v>42</v>
      </c>
      <c r="D49" s="152" t="s">
        <v>7</v>
      </c>
      <c r="E49" s="1421"/>
      <c r="F49" s="1421"/>
      <c r="G49" s="1587"/>
      <c r="H49" s="1587"/>
      <c r="I49" s="1420"/>
      <c r="J49" s="1421"/>
      <c r="K49" s="1422"/>
      <c r="L49" s="1422"/>
      <c r="M49" s="1421"/>
      <c r="N49" s="1421"/>
      <c r="O49" s="1421"/>
      <c r="P49" s="1420"/>
      <c r="Q49" s="1444"/>
      <c r="R49" s="1574"/>
      <c r="S49" s="1421"/>
      <c r="T49" s="1421"/>
      <c r="U49" s="1421"/>
      <c r="V49" s="1421"/>
      <c r="W49" s="1422"/>
      <c r="X49" s="1421"/>
      <c r="Y49" s="1421"/>
      <c r="Z49" s="1421"/>
      <c r="AA49" s="1421"/>
      <c r="AB49" s="1587"/>
      <c r="AC49" s="1587"/>
      <c r="AD49" s="1575"/>
      <c r="AE49" s="153"/>
      <c r="AF49" s="153"/>
      <c r="AG49" s="153"/>
      <c r="AH49" s="153"/>
      <c r="AI49" s="69"/>
      <c r="AJ49" s="32"/>
      <c r="AK49" s="33"/>
    </row>
    <row r="50" spans="1:37">
      <c r="B50" s="83"/>
      <c r="C50" s="12"/>
      <c r="D50" s="152"/>
      <c r="E50" s="1429"/>
      <c r="F50" s="1429"/>
      <c r="G50" s="1585"/>
      <c r="H50" s="1585"/>
      <c r="I50" s="1428"/>
      <c r="J50" s="1429"/>
      <c r="K50" s="1430"/>
      <c r="L50" s="1430"/>
      <c r="M50" s="1429"/>
      <c r="N50" s="1429"/>
      <c r="O50" s="1429"/>
      <c r="P50" s="1428"/>
      <c r="Q50" s="1447"/>
      <c r="R50" s="1584"/>
      <c r="S50" s="1429"/>
      <c r="T50" s="1429"/>
      <c r="U50" s="1429"/>
      <c r="V50" s="1429"/>
      <c r="W50" s="1430"/>
      <c r="X50" s="1429"/>
      <c r="Y50" s="1429"/>
      <c r="Z50" s="1429"/>
      <c r="AA50" s="1429"/>
      <c r="AB50" s="1585"/>
      <c r="AC50" s="1585"/>
      <c r="AD50" s="1578"/>
      <c r="AE50" s="153"/>
      <c r="AF50" s="153"/>
      <c r="AG50" s="153"/>
      <c r="AH50" s="153"/>
      <c r="AI50" s="69"/>
      <c r="AJ50" s="32"/>
      <c r="AK50" s="33"/>
    </row>
    <row r="51" spans="1:37">
      <c r="B51" s="91"/>
      <c r="C51" s="12"/>
      <c r="D51" s="158" t="s">
        <v>8</v>
      </c>
      <c r="E51" s="1436"/>
      <c r="F51" s="1436"/>
      <c r="G51" s="1436"/>
      <c r="H51" s="1436"/>
      <c r="I51" s="1435"/>
      <c r="J51" s="1436"/>
      <c r="K51" s="1437"/>
      <c r="L51" s="1437"/>
      <c r="M51" s="1436"/>
      <c r="N51" s="1436"/>
      <c r="O51" s="1436"/>
      <c r="P51" s="1435"/>
      <c r="Q51" s="1438"/>
      <c r="R51" s="1579"/>
      <c r="S51" s="1436"/>
      <c r="T51" s="1436"/>
      <c r="U51" s="1436"/>
      <c r="V51" s="1436"/>
      <c r="W51" s="1437"/>
      <c r="X51" s="1436"/>
      <c r="Y51" s="1436"/>
      <c r="Z51" s="1436"/>
      <c r="AA51" s="1436"/>
      <c r="AB51" s="1436"/>
      <c r="AC51" s="1436"/>
      <c r="AD51" s="1580"/>
      <c r="AE51" s="159"/>
      <c r="AF51" s="159"/>
      <c r="AG51" s="159"/>
      <c r="AH51" s="159"/>
      <c r="AI51" s="161"/>
      <c r="AJ51" s="37">
        <f>SUM(F51:AE51)</f>
        <v>0</v>
      </c>
      <c r="AK51" s="38">
        <f>SUM(F52:AE52)</f>
        <v>0</v>
      </c>
    </row>
    <row r="52" spans="1:37">
      <c r="A52" s="39"/>
      <c r="B52" s="97"/>
      <c r="C52" s="284">
        <f>SUM(AJ49:AK52)</f>
        <v>0</v>
      </c>
      <c r="D52" s="164" t="s">
        <v>9</v>
      </c>
      <c r="E52" s="1581"/>
      <c r="F52" s="1581"/>
      <c r="G52" s="1581"/>
      <c r="H52" s="1581"/>
      <c r="I52" s="1588"/>
      <c r="J52" s="1581"/>
      <c r="K52" s="1442"/>
      <c r="L52" s="1442"/>
      <c r="M52" s="1581"/>
      <c r="N52" s="1581"/>
      <c r="O52" s="1581"/>
      <c r="P52" s="1588"/>
      <c r="Q52" s="1589"/>
      <c r="R52" s="1582"/>
      <c r="S52" s="1581"/>
      <c r="T52" s="1581"/>
      <c r="U52" s="1581"/>
      <c r="V52" s="1581"/>
      <c r="W52" s="1442"/>
      <c r="X52" s="1581"/>
      <c r="Y52" s="1581"/>
      <c r="Z52" s="1581"/>
      <c r="AA52" s="1581"/>
      <c r="AB52" s="1581"/>
      <c r="AC52" s="1581"/>
      <c r="AD52" s="1583"/>
      <c r="AE52" s="165"/>
      <c r="AF52" s="165"/>
      <c r="AG52" s="165"/>
      <c r="AH52" s="165"/>
      <c r="AI52" s="167"/>
      <c r="AJ52" s="45"/>
      <c r="AK52" s="33"/>
    </row>
    <row r="53" spans="1:37">
      <c r="B53" s="83"/>
      <c r="C53" s="12" t="s">
        <v>11</v>
      </c>
      <c r="D53" s="30" t="s">
        <v>7</v>
      </c>
      <c r="E53" s="1421"/>
      <c r="F53" s="1421"/>
      <c r="G53" s="1587"/>
      <c r="H53" s="1587"/>
      <c r="I53" s="1420"/>
      <c r="J53" s="1421"/>
      <c r="K53" s="1422"/>
      <c r="L53" s="1422"/>
      <c r="M53" s="1421"/>
      <c r="N53" s="1421"/>
      <c r="O53" s="1421"/>
      <c r="P53" s="1420"/>
      <c r="Q53" s="1444"/>
      <c r="R53" s="1574"/>
      <c r="S53" s="1421"/>
      <c r="T53" s="1421"/>
      <c r="U53" s="1421"/>
      <c r="V53" s="1421"/>
      <c r="W53" s="1422"/>
      <c r="X53" s="1421"/>
      <c r="Y53" s="1421"/>
      <c r="Z53" s="1421"/>
      <c r="AA53" s="1421"/>
      <c r="AB53" s="1587"/>
      <c r="AC53" s="1587"/>
      <c r="AD53" s="1575"/>
      <c r="AE53" s="232"/>
      <c r="AF53" s="232"/>
      <c r="AG53" s="232"/>
      <c r="AH53" s="232"/>
      <c r="AI53" s="291"/>
      <c r="AJ53" s="32"/>
      <c r="AK53" s="33"/>
    </row>
    <row r="54" spans="1:37">
      <c r="B54" s="83"/>
      <c r="C54" s="12"/>
      <c r="D54" s="30"/>
      <c r="E54" s="1429"/>
      <c r="F54" s="1429"/>
      <c r="G54" s="1585"/>
      <c r="H54" s="1585"/>
      <c r="I54" s="1428"/>
      <c r="J54" s="1429"/>
      <c r="K54" s="1430"/>
      <c r="L54" s="1430"/>
      <c r="M54" s="1429"/>
      <c r="N54" s="1429"/>
      <c r="O54" s="1429"/>
      <c r="P54" s="1428"/>
      <c r="Q54" s="1447"/>
      <c r="R54" s="1584"/>
      <c r="S54" s="1429"/>
      <c r="T54" s="1429"/>
      <c r="U54" s="1429"/>
      <c r="V54" s="1429"/>
      <c r="W54" s="1430"/>
      <c r="X54" s="1429"/>
      <c r="Y54" s="1429"/>
      <c r="Z54" s="1429"/>
      <c r="AA54" s="1429"/>
      <c r="AB54" s="1585"/>
      <c r="AC54" s="1585"/>
      <c r="AD54" s="1578"/>
      <c r="AE54" s="232"/>
      <c r="AF54" s="232"/>
      <c r="AG54" s="232"/>
      <c r="AH54" s="232"/>
      <c r="AI54" s="291"/>
      <c r="AJ54" s="32"/>
      <c r="AK54" s="33"/>
    </row>
    <row r="55" spans="1:37">
      <c r="B55" s="91"/>
      <c r="C55" s="12"/>
      <c r="D55" s="35" t="s">
        <v>8</v>
      </c>
      <c r="E55" s="1436"/>
      <c r="F55" s="1436"/>
      <c r="G55" s="1436"/>
      <c r="H55" s="1436"/>
      <c r="I55" s="1435"/>
      <c r="J55" s="1436"/>
      <c r="K55" s="1437"/>
      <c r="L55" s="1437"/>
      <c r="M55" s="1436"/>
      <c r="N55" s="1436"/>
      <c r="O55" s="1436"/>
      <c r="P55" s="1435"/>
      <c r="Q55" s="1438"/>
      <c r="R55" s="1579"/>
      <c r="S55" s="1436"/>
      <c r="T55" s="1436"/>
      <c r="U55" s="1436"/>
      <c r="V55" s="1436"/>
      <c r="W55" s="1437"/>
      <c r="X55" s="1436"/>
      <c r="Y55" s="1436"/>
      <c r="Z55" s="1436"/>
      <c r="AA55" s="1436"/>
      <c r="AB55" s="1436"/>
      <c r="AC55" s="1436"/>
      <c r="AD55" s="1580"/>
      <c r="AE55" s="216"/>
      <c r="AF55" s="216"/>
      <c r="AG55" s="216"/>
      <c r="AH55" s="216"/>
      <c r="AI55" s="292"/>
      <c r="AJ55" s="37">
        <f>SUM(F55:AE55)</f>
        <v>0</v>
      </c>
      <c r="AK55" s="38">
        <f>SUM(F56:AE56)</f>
        <v>0</v>
      </c>
    </row>
    <row r="56" spans="1:37">
      <c r="A56" s="39"/>
      <c r="B56" s="97"/>
      <c r="C56" s="284">
        <f>SUM(AJ53:AK56)</f>
        <v>0</v>
      </c>
      <c r="D56" s="42" t="s">
        <v>9</v>
      </c>
      <c r="E56" s="1581"/>
      <c r="F56" s="1581"/>
      <c r="G56" s="1581"/>
      <c r="H56" s="1581"/>
      <c r="I56" s="1588"/>
      <c r="J56" s="1581"/>
      <c r="K56" s="1442"/>
      <c r="L56" s="1442"/>
      <c r="M56" s="1581"/>
      <c r="N56" s="1581"/>
      <c r="O56" s="1581"/>
      <c r="P56" s="1588"/>
      <c r="Q56" s="1589"/>
      <c r="R56" s="1582"/>
      <c r="S56" s="1581"/>
      <c r="T56" s="1581"/>
      <c r="U56" s="1581"/>
      <c r="V56" s="1581"/>
      <c r="W56" s="1442"/>
      <c r="X56" s="1581"/>
      <c r="Y56" s="1581"/>
      <c r="Z56" s="1581"/>
      <c r="AA56" s="1581"/>
      <c r="AB56" s="1581"/>
      <c r="AC56" s="1581"/>
      <c r="AD56" s="1583"/>
      <c r="AE56" s="44"/>
      <c r="AF56" s="44"/>
      <c r="AG56" s="44"/>
      <c r="AH56" s="44"/>
      <c r="AI56" s="293"/>
      <c r="AJ56" s="105"/>
      <c r="AK56" s="33"/>
    </row>
    <row r="57" spans="1:37">
      <c r="B57" s="83"/>
      <c r="C57" s="7"/>
      <c r="D57" s="30" t="s">
        <v>7</v>
      </c>
      <c r="E57" s="1421"/>
      <c r="F57" s="1421"/>
      <c r="G57" s="1587"/>
      <c r="H57" s="1587"/>
      <c r="I57" s="1420"/>
      <c r="J57" s="1421"/>
      <c r="K57" s="1422"/>
      <c r="L57" s="1422"/>
      <c r="M57" s="1421"/>
      <c r="N57" s="1421"/>
      <c r="O57" s="1421"/>
      <c r="P57" s="1420"/>
      <c r="Q57" s="1444"/>
      <c r="R57" s="1574"/>
      <c r="S57" s="1421"/>
      <c r="T57" s="1421"/>
      <c r="U57" s="1421"/>
      <c r="V57" s="1421"/>
      <c r="W57" s="1422"/>
      <c r="X57" s="1421"/>
      <c r="Y57" s="1421"/>
      <c r="Z57" s="1421"/>
      <c r="AA57" s="1421"/>
      <c r="AB57" s="1587"/>
      <c r="AC57" s="1587"/>
      <c r="AD57" s="1575"/>
      <c r="AE57" s="232"/>
      <c r="AF57" s="232"/>
      <c r="AG57" s="232"/>
      <c r="AH57" s="232"/>
      <c r="AI57" s="291"/>
      <c r="AJ57" s="32"/>
      <c r="AK57" s="33"/>
    </row>
    <row r="58" spans="1:37">
      <c r="B58" s="83"/>
      <c r="C58" s="7"/>
      <c r="D58" s="30"/>
      <c r="E58" s="1429"/>
      <c r="F58" s="1429"/>
      <c r="G58" s="1585"/>
      <c r="H58" s="1585"/>
      <c r="I58" s="1428"/>
      <c r="J58" s="1429"/>
      <c r="K58" s="1430"/>
      <c r="L58" s="1430"/>
      <c r="M58" s="1429"/>
      <c r="N58" s="1429"/>
      <c r="O58" s="1429"/>
      <c r="P58" s="1428"/>
      <c r="Q58" s="1447"/>
      <c r="R58" s="1584"/>
      <c r="S58" s="1429"/>
      <c r="T58" s="1429"/>
      <c r="U58" s="1429"/>
      <c r="V58" s="1429"/>
      <c r="W58" s="1430"/>
      <c r="X58" s="1429"/>
      <c r="Y58" s="1429"/>
      <c r="Z58" s="1429"/>
      <c r="AA58" s="1429"/>
      <c r="AB58" s="1585"/>
      <c r="AC58" s="1585"/>
      <c r="AD58" s="1578"/>
      <c r="AE58" s="232"/>
      <c r="AF58" s="232"/>
      <c r="AG58" s="232"/>
      <c r="AH58" s="232"/>
      <c r="AI58" s="291"/>
      <c r="AJ58" s="32"/>
      <c r="AK58" s="33"/>
    </row>
    <row r="59" spans="1:37">
      <c r="B59" s="91"/>
      <c r="C59" s="7"/>
      <c r="D59" s="35" t="s">
        <v>8</v>
      </c>
      <c r="E59" s="1436"/>
      <c r="F59" s="1436"/>
      <c r="G59" s="1436"/>
      <c r="H59" s="1436"/>
      <c r="I59" s="1435"/>
      <c r="J59" s="1436"/>
      <c r="K59" s="1437"/>
      <c r="L59" s="1437"/>
      <c r="M59" s="1436"/>
      <c r="N59" s="1436"/>
      <c r="O59" s="1436"/>
      <c r="P59" s="1435"/>
      <c r="Q59" s="1438"/>
      <c r="R59" s="1579"/>
      <c r="S59" s="1436"/>
      <c r="T59" s="1436"/>
      <c r="U59" s="1436"/>
      <c r="V59" s="1436"/>
      <c r="W59" s="1437"/>
      <c r="X59" s="1436"/>
      <c r="Y59" s="1436"/>
      <c r="Z59" s="1436"/>
      <c r="AA59" s="1436"/>
      <c r="AB59" s="1436"/>
      <c r="AC59" s="1436"/>
      <c r="AD59" s="1580"/>
      <c r="AE59" s="216"/>
      <c r="AF59" s="216"/>
      <c r="AG59" s="216"/>
      <c r="AH59" s="216"/>
      <c r="AI59" s="292"/>
      <c r="AJ59" s="37">
        <f>SUM(F59:AE59)</f>
        <v>0</v>
      </c>
      <c r="AK59" s="38">
        <f>SUM(F60:AE60)</f>
        <v>0</v>
      </c>
    </row>
    <row r="60" spans="1:37">
      <c r="A60" s="39"/>
      <c r="B60" s="97"/>
      <c r="C60" s="284">
        <f>SUM(AJ57:AK60)</f>
        <v>0</v>
      </c>
      <c r="D60" s="42" t="s">
        <v>9</v>
      </c>
      <c r="E60" s="1581"/>
      <c r="F60" s="1581"/>
      <c r="G60" s="1581"/>
      <c r="H60" s="1581"/>
      <c r="I60" s="1588"/>
      <c r="J60" s="1581"/>
      <c r="K60" s="1442"/>
      <c r="L60" s="1442"/>
      <c r="M60" s="1581"/>
      <c r="N60" s="1581"/>
      <c r="O60" s="1581"/>
      <c r="P60" s="1588"/>
      <c r="Q60" s="1589"/>
      <c r="R60" s="1582"/>
      <c r="S60" s="1581"/>
      <c r="T60" s="1581"/>
      <c r="U60" s="1581"/>
      <c r="V60" s="1581"/>
      <c r="W60" s="1442"/>
      <c r="X60" s="1581"/>
      <c r="Y60" s="1581"/>
      <c r="Z60" s="1581"/>
      <c r="AA60" s="1581"/>
      <c r="AB60" s="1581"/>
      <c r="AC60" s="1581"/>
      <c r="AD60" s="1583"/>
      <c r="AE60" s="44"/>
      <c r="AF60" s="44"/>
      <c r="AG60" s="44"/>
      <c r="AH60" s="44"/>
      <c r="AI60" s="293"/>
      <c r="AJ60" s="105"/>
      <c r="AK60" s="33"/>
    </row>
    <row r="61" spans="1:37">
      <c r="A61" s="39"/>
      <c r="B61" s="294"/>
      <c r="C61" s="176"/>
      <c r="D61" s="177"/>
      <c r="E61" s="109"/>
      <c r="F61" s="110"/>
      <c r="G61" s="109"/>
      <c r="H61" s="110"/>
      <c r="I61" s="109"/>
      <c r="J61" s="109"/>
      <c r="K61" s="110"/>
      <c r="L61" s="109"/>
      <c r="M61" s="110"/>
      <c r="N61" s="110"/>
      <c r="O61" s="109"/>
      <c r="P61" s="109"/>
      <c r="Q61" s="110"/>
      <c r="R61" s="110"/>
      <c r="S61" s="109"/>
      <c r="T61" s="110"/>
      <c r="U61" s="109"/>
      <c r="V61" s="110"/>
      <c r="W61" s="109"/>
      <c r="X61" s="109"/>
      <c r="Y61" s="110"/>
      <c r="Z61" s="109"/>
      <c r="AA61" s="110"/>
      <c r="AB61" s="110"/>
      <c r="AC61" s="109"/>
      <c r="AD61" s="109"/>
      <c r="AE61" s="109"/>
      <c r="AF61" s="110"/>
      <c r="AG61" s="109"/>
      <c r="AH61" s="109"/>
      <c r="AI61" s="110"/>
      <c r="AJ61" s="111"/>
      <c r="AK61" s="111"/>
    </row>
    <row r="62" spans="1:37">
      <c r="A62" s="106" t="s">
        <v>4</v>
      </c>
      <c r="B62" s="178" t="s">
        <v>5</v>
      </c>
      <c r="C62" s="108" t="s">
        <v>27</v>
      </c>
      <c r="D62" s="109"/>
      <c r="E62" s="109"/>
      <c r="F62" s="110"/>
      <c r="G62" s="110"/>
      <c r="H62" s="110"/>
      <c r="I62" s="109"/>
      <c r="J62" s="109"/>
      <c r="K62" s="109"/>
      <c r="L62" s="109"/>
      <c r="M62" s="110"/>
      <c r="N62" s="110"/>
      <c r="O62" s="110"/>
      <c r="P62" s="109"/>
      <c r="Q62" s="109"/>
      <c r="R62" s="109"/>
      <c r="S62" s="109"/>
      <c r="T62" s="110"/>
      <c r="U62" s="110"/>
      <c r="V62" s="110"/>
      <c r="W62" s="109"/>
      <c r="X62" s="109"/>
      <c r="Y62" s="109"/>
      <c r="Z62" s="109"/>
      <c r="AA62" s="110"/>
      <c r="AB62" s="110"/>
      <c r="AC62" s="110"/>
      <c r="AD62" s="109"/>
      <c r="AE62" s="109"/>
      <c r="AF62" s="109"/>
      <c r="AG62" s="109"/>
      <c r="AH62" s="109"/>
      <c r="AI62" s="110"/>
      <c r="AJ62" s="111"/>
      <c r="AK62" s="111"/>
    </row>
    <row r="63" spans="1:37">
      <c r="A63" s="112">
        <v>8</v>
      </c>
      <c r="B63" s="179"/>
      <c r="C63" s="114" t="s">
        <v>70</v>
      </c>
      <c r="D63" s="115" t="s">
        <v>29</v>
      </c>
      <c r="E63" s="180">
        <f t="shared" ref="E63:AI63" si="0">COUNTIF(E$126:E$149,$D$152)</f>
        <v>0</v>
      </c>
      <c r="F63" s="180">
        <f t="shared" si="0"/>
        <v>0</v>
      </c>
      <c r="G63" s="180">
        <f t="shared" si="0"/>
        <v>0</v>
      </c>
      <c r="H63" s="180">
        <f t="shared" si="0"/>
        <v>0</v>
      </c>
      <c r="I63" s="180">
        <f t="shared" si="0"/>
        <v>0</v>
      </c>
      <c r="J63" s="180">
        <f t="shared" si="0"/>
        <v>0</v>
      </c>
      <c r="K63" s="180">
        <f t="shared" si="0"/>
        <v>0</v>
      </c>
      <c r="L63" s="180">
        <f t="shared" si="0"/>
        <v>0</v>
      </c>
      <c r="M63" s="180">
        <f t="shared" si="0"/>
        <v>0</v>
      </c>
      <c r="N63" s="180">
        <f t="shared" si="0"/>
        <v>0</v>
      </c>
      <c r="O63" s="180">
        <f t="shared" si="0"/>
        <v>0</v>
      </c>
      <c r="P63" s="180">
        <f t="shared" si="0"/>
        <v>0</v>
      </c>
      <c r="Q63" s="180">
        <f t="shared" si="0"/>
        <v>0</v>
      </c>
      <c r="R63" s="180">
        <f t="shared" si="0"/>
        <v>0</v>
      </c>
      <c r="S63" s="180">
        <f t="shared" si="0"/>
        <v>0</v>
      </c>
      <c r="T63" s="180">
        <f t="shared" si="0"/>
        <v>0</v>
      </c>
      <c r="U63" s="180">
        <f t="shared" si="0"/>
        <v>0</v>
      </c>
      <c r="V63" s="180">
        <f t="shared" si="0"/>
        <v>0</v>
      </c>
      <c r="W63" s="180">
        <f t="shared" si="0"/>
        <v>0</v>
      </c>
      <c r="X63" s="180">
        <f t="shared" si="0"/>
        <v>0</v>
      </c>
      <c r="Y63" s="180">
        <f t="shared" si="0"/>
        <v>0</v>
      </c>
      <c r="Z63" s="180">
        <f t="shared" si="0"/>
        <v>0</v>
      </c>
      <c r="AA63" s="180">
        <f t="shared" si="0"/>
        <v>0</v>
      </c>
      <c r="AB63" s="180">
        <f t="shared" si="0"/>
        <v>0</v>
      </c>
      <c r="AC63" s="180">
        <f t="shared" si="0"/>
        <v>0</v>
      </c>
      <c r="AD63" s="180">
        <f t="shared" si="0"/>
        <v>0</v>
      </c>
      <c r="AE63" s="180">
        <f t="shared" si="0"/>
        <v>0</v>
      </c>
      <c r="AF63" s="180">
        <f t="shared" si="0"/>
        <v>0</v>
      </c>
      <c r="AG63" s="180">
        <f t="shared" si="0"/>
        <v>0</v>
      </c>
      <c r="AH63" s="180">
        <f t="shared" si="0"/>
        <v>0</v>
      </c>
      <c r="AI63" s="180">
        <f t="shared" si="0"/>
        <v>0</v>
      </c>
      <c r="AJ63" s="117"/>
      <c r="AK63" s="117"/>
    </row>
    <row r="64" spans="1:37">
      <c r="A64" s="181">
        <v>6</v>
      </c>
      <c r="B64" s="295">
        <v>2</v>
      </c>
      <c r="C64" s="183" t="s">
        <v>71</v>
      </c>
      <c r="D64" s="184" t="s">
        <v>31</v>
      </c>
      <c r="E64" s="185">
        <f t="shared" ref="E64:AI64" si="1">COUNTIF(E$126:E$149,$D$153)</f>
        <v>0</v>
      </c>
      <c r="F64" s="185">
        <f t="shared" si="1"/>
        <v>0</v>
      </c>
      <c r="G64" s="185">
        <f t="shared" si="1"/>
        <v>0</v>
      </c>
      <c r="H64" s="185">
        <f t="shared" si="1"/>
        <v>0</v>
      </c>
      <c r="I64" s="185">
        <f t="shared" si="1"/>
        <v>0</v>
      </c>
      <c r="J64" s="185">
        <f t="shared" si="1"/>
        <v>0</v>
      </c>
      <c r="K64" s="185">
        <f t="shared" si="1"/>
        <v>0</v>
      </c>
      <c r="L64" s="185">
        <f t="shared" si="1"/>
        <v>0</v>
      </c>
      <c r="M64" s="185">
        <f t="shared" si="1"/>
        <v>0</v>
      </c>
      <c r="N64" s="185">
        <f t="shared" si="1"/>
        <v>0</v>
      </c>
      <c r="O64" s="185">
        <f t="shared" si="1"/>
        <v>0</v>
      </c>
      <c r="P64" s="185">
        <f t="shared" si="1"/>
        <v>0</v>
      </c>
      <c r="Q64" s="185">
        <f t="shared" si="1"/>
        <v>0</v>
      </c>
      <c r="R64" s="185">
        <f t="shared" si="1"/>
        <v>0</v>
      </c>
      <c r="S64" s="185">
        <f t="shared" si="1"/>
        <v>0</v>
      </c>
      <c r="T64" s="185">
        <f t="shared" si="1"/>
        <v>0</v>
      </c>
      <c r="U64" s="185">
        <f t="shared" si="1"/>
        <v>0</v>
      </c>
      <c r="V64" s="185">
        <f t="shared" si="1"/>
        <v>0</v>
      </c>
      <c r="W64" s="185">
        <f t="shared" si="1"/>
        <v>0</v>
      </c>
      <c r="X64" s="185">
        <f t="shared" si="1"/>
        <v>0</v>
      </c>
      <c r="Y64" s="185">
        <f t="shared" si="1"/>
        <v>0</v>
      </c>
      <c r="Z64" s="185">
        <f t="shared" si="1"/>
        <v>0</v>
      </c>
      <c r="AA64" s="185">
        <f t="shared" si="1"/>
        <v>0</v>
      </c>
      <c r="AB64" s="185">
        <f t="shared" si="1"/>
        <v>0</v>
      </c>
      <c r="AC64" s="185">
        <f t="shared" si="1"/>
        <v>0</v>
      </c>
      <c r="AD64" s="185">
        <f t="shared" si="1"/>
        <v>0</v>
      </c>
      <c r="AE64" s="185">
        <f t="shared" si="1"/>
        <v>0</v>
      </c>
      <c r="AF64" s="185">
        <f t="shared" si="1"/>
        <v>0</v>
      </c>
      <c r="AG64" s="185">
        <f t="shared" si="1"/>
        <v>0</v>
      </c>
      <c r="AH64" s="185">
        <f t="shared" si="1"/>
        <v>0</v>
      </c>
      <c r="AI64" s="185">
        <f t="shared" si="1"/>
        <v>0</v>
      </c>
      <c r="AJ64" s="117"/>
      <c r="AK64" s="117"/>
    </row>
    <row r="65" spans="1:37">
      <c r="A65" s="122">
        <v>2</v>
      </c>
      <c r="B65" s="296">
        <v>6</v>
      </c>
      <c r="C65" s="121" t="s">
        <v>72</v>
      </c>
      <c r="D65" s="122" t="s">
        <v>5</v>
      </c>
      <c r="E65" s="123">
        <f t="shared" ref="E65:AI65" si="2">COUNTIF(E$126:E$149,$D$154)</f>
        <v>0</v>
      </c>
      <c r="F65" s="123">
        <f t="shared" si="2"/>
        <v>0</v>
      </c>
      <c r="G65" s="123">
        <f t="shared" si="2"/>
        <v>0</v>
      </c>
      <c r="H65" s="123">
        <f t="shared" si="2"/>
        <v>0</v>
      </c>
      <c r="I65" s="123">
        <f t="shared" si="2"/>
        <v>0</v>
      </c>
      <c r="J65" s="123">
        <f t="shared" si="2"/>
        <v>0</v>
      </c>
      <c r="K65" s="123">
        <f t="shared" si="2"/>
        <v>0</v>
      </c>
      <c r="L65" s="123">
        <f t="shared" si="2"/>
        <v>0</v>
      </c>
      <c r="M65" s="123">
        <f t="shared" si="2"/>
        <v>0</v>
      </c>
      <c r="N65" s="123">
        <f t="shared" si="2"/>
        <v>0</v>
      </c>
      <c r="O65" s="123">
        <f t="shared" si="2"/>
        <v>0</v>
      </c>
      <c r="P65" s="123">
        <f t="shared" si="2"/>
        <v>0</v>
      </c>
      <c r="Q65" s="123">
        <f t="shared" si="2"/>
        <v>0</v>
      </c>
      <c r="R65" s="123">
        <f t="shared" si="2"/>
        <v>0</v>
      </c>
      <c r="S65" s="123">
        <f t="shared" si="2"/>
        <v>0</v>
      </c>
      <c r="T65" s="123">
        <f t="shared" si="2"/>
        <v>0</v>
      </c>
      <c r="U65" s="123">
        <f t="shared" si="2"/>
        <v>0</v>
      </c>
      <c r="V65" s="123">
        <f t="shared" si="2"/>
        <v>0</v>
      </c>
      <c r="W65" s="123">
        <f t="shared" si="2"/>
        <v>0</v>
      </c>
      <c r="X65" s="123">
        <f t="shared" si="2"/>
        <v>0</v>
      </c>
      <c r="Y65" s="123">
        <f t="shared" si="2"/>
        <v>0</v>
      </c>
      <c r="Z65" s="123">
        <f t="shared" si="2"/>
        <v>0</v>
      </c>
      <c r="AA65" s="123">
        <f t="shared" si="2"/>
        <v>0</v>
      </c>
      <c r="AB65" s="123">
        <f t="shared" si="2"/>
        <v>0</v>
      </c>
      <c r="AC65" s="123">
        <f t="shared" si="2"/>
        <v>0</v>
      </c>
      <c r="AD65" s="123">
        <f t="shared" si="2"/>
        <v>0</v>
      </c>
      <c r="AE65" s="123">
        <f t="shared" si="2"/>
        <v>0</v>
      </c>
      <c r="AF65" s="123">
        <f t="shared" si="2"/>
        <v>0</v>
      </c>
      <c r="AG65" s="123">
        <f t="shared" si="2"/>
        <v>0</v>
      </c>
      <c r="AH65" s="123">
        <f t="shared" si="2"/>
        <v>0</v>
      </c>
      <c r="AI65" s="123">
        <f t="shared" si="2"/>
        <v>0</v>
      </c>
      <c r="AJ65" s="117"/>
      <c r="AK65" s="117"/>
    </row>
    <row r="67" spans="1:37">
      <c r="A67" s="127" t="s">
        <v>32</v>
      </c>
      <c r="B67" s="193"/>
      <c r="C67" s="129">
        <f>SUM(AJ29:AJ60)</f>
        <v>0</v>
      </c>
      <c r="D67" s="130"/>
      <c r="E67" s="297">
        <f t="shared" ref="E67:AI67" si="3">SUM(E29:E60)</f>
        <v>0</v>
      </c>
      <c r="F67" s="297">
        <f t="shared" si="3"/>
        <v>0</v>
      </c>
      <c r="G67" s="297">
        <f t="shared" si="3"/>
        <v>0</v>
      </c>
      <c r="H67" s="297">
        <f t="shared" si="3"/>
        <v>0</v>
      </c>
      <c r="I67" s="297">
        <f t="shared" si="3"/>
        <v>0</v>
      </c>
      <c r="J67" s="297">
        <f t="shared" si="3"/>
        <v>0</v>
      </c>
      <c r="K67" s="297">
        <f t="shared" si="3"/>
        <v>0</v>
      </c>
      <c r="L67" s="297">
        <f t="shared" si="3"/>
        <v>0</v>
      </c>
      <c r="M67" s="297">
        <f t="shared" si="3"/>
        <v>0</v>
      </c>
      <c r="N67" s="297">
        <f t="shared" si="3"/>
        <v>0</v>
      </c>
      <c r="O67" s="297">
        <f t="shared" si="3"/>
        <v>0</v>
      </c>
      <c r="P67" s="297">
        <f t="shared" si="3"/>
        <v>0</v>
      </c>
      <c r="Q67" s="297">
        <f t="shared" si="3"/>
        <v>0</v>
      </c>
      <c r="R67" s="297">
        <f t="shared" si="3"/>
        <v>0</v>
      </c>
      <c r="S67" s="297">
        <f t="shared" si="3"/>
        <v>0</v>
      </c>
      <c r="T67" s="297">
        <f t="shared" si="3"/>
        <v>0</v>
      </c>
      <c r="U67" s="297">
        <f t="shared" si="3"/>
        <v>0</v>
      </c>
      <c r="V67" s="297">
        <f t="shared" si="3"/>
        <v>0</v>
      </c>
      <c r="W67" s="297">
        <f t="shared" si="3"/>
        <v>0</v>
      </c>
      <c r="X67" s="297">
        <f t="shared" si="3"/>
        <v>0</v>
      </c>
      <c r="Y67" s="297">
        <f t="shared" si="3"/>
        <v>0</v>
      </c>
      <c r="Z67" s="297">
        <f t="shared" si="3"/>
        <v>0</v>
      </c>
      <c r="AA67" s="297">
        <f t="shared" si="3"/>
        <v>0</v>
      </c>
      <c r="AB67" s="297">
        <f t="shared" si="3"/>
        <v>0</v>
      </c>
      <c r="AC67" s="297">
        <f t="shared" si="3"/>
        <v>0</v>
      </c>
      <c r="AD67" s="297">
        <f t="shared" si="3"/>
        <v>0</v>
      </c>
      <c r="AE67" s="297">
        <f t="shared" si="3"/>
        <v>0</v>
      </c>
      <c r="AF67" s="297">
        <f t="shared" si="3"/>
        <v>0</v>
      </c>
      <c r="AG67" s="297">
        <f t="shared" si="3"/>
        <v>0</v>
      </c>
      <c r="AH67" s="297">
        <f t="shared" si="3"/>
        <v>0</v>
      </c>
      <c r="AI67" s="297">
        <f t="shared" si="3"/>
        <v>0</v>
      </c>
      <c r="AJ67" s="132">
        <f>SUM(F67:AE67)</f>
        <v>0</v>
      </c>
      <c r="AK67" s="133" t="s">
        <v>33</v>
      </c>
    </row>
    <row r="68" spans="1:37">
      <c r="A68" s="135" t="s">
        <v>34</v>
      </c>
      <c r="B68" s="195"/>
      <c r="C68" s="196">
        <f>SUM(AK29:AK60)</f>
        <v>0</v>
      </c>
      <c r="D68" s="130"/>
      <c r="E68" s="298" t="str">
        <f t="shared" ref="E68:AI68" si="4">IF(E67=24,1,"ERRORE")</f>
        <v>ERRORE</v>
      </c>
      <c r="F68" s="298" t="str">
        <f t="shared" si="4"/>
        <v>ERRORE</v>
      </c>
      <c r="G68" s="298" t="str">
        <f t="shared" si="4"/>
        <v>ERRORE</v>
      </c>
      <c r="H68" s="298" t="str">
        <f t="shared" si="4"/>
        <v>ERRORE</v>
      </c>
      <c r="I68" s="298" t="str">
        <f t="shared" si="4"/>
        <v>ERRORE</v>
      </c>
      <c r="J68" s="298" t="str">
        <f t="shared" si="4"/>
        <v>ERRORE</v>
      </c>
      <c r="K68" s="298" t="str">
        <f t="shared" si="4"/>
        <v>ERRORE</v>
      </c>
      <c r="L68" s="298" t="str">
        <f t="shared" si="4"/>
        <v>ERRORE</v>
      </c>
      <c r="M68" s="298" t="str">
        <f t="shared" si="4"/>
        <v>ERRORE</v>
      </c>
      <c r="N68" s="298" t="str">
        <f t="shared" si="4"/>
        <v>ERRORE</v>
      </c>
      <c r="O68" s="298" t="str">
        <f t="shared" si="4"/>
        <v>ERRORE</v>
      </c>
      <c r="P68" s="298" t="str">
        <f t="shared" si="4"/>
        <v>ERRORE</v>
      </c>
      <c r="Q68" s="298" t="str">
        <f t="shared" si="4"/>
        <v>ERRORE</v>
      </c>
      <c r="R68" s="298" t="str">
        <f t="shared" si="4"/>
        <v>ERRORE</v>
      </c>
      <c r="S68" s="298" t="str">
        <f t="shared" si="4"/>
        <v>ERRORE</v>
      </c>
      <c r="T68" s="298" t="str">
        <f t="shared" si="4"/>
        <v>ERRORE</v>
      </c>
      <c r="U68" s="298" t="str">
        <f t="shared" si="4"/>
        <v>ERRORE</v>
      </c>
      <c r="V68" s="298" t="str">
        <f t="shared" si="4"/>
        <v>ERRORE</v>
      </c>
      <c r="W68" s="298" t="str">
        <f t="shared" si="4"/>
        <v>ERRORE</v>
      </c>
      <c r="X68" s="298" t="str">
        <f t="shared" si="4"/>
        <v>ERRORE</v>
      </c>
      <c r="Y68" s="298" t="str">
        <f t="shared" si="4"/>
        <v>ERRORE</v>
      </c>
      <c r="Z68" s="298" t="str">
        <f t="shared" si="4"/>
        <v>ERRORE</v>
      </c>
      <c r="AA68" s="298" t="str">
        <f t="shared" si="4"/>
        <v>ERRORE</v>
      </c>
      <c r="AB68" s="298" t="str">
        <f t="shared" si="4"/>
        <v>ERRORE</v>
      </c>
      <c r="AC68" s="298" t="str">
        <f t="shared" si="4"/>
        <v>ERRORE</v>
      </c>
      <c r="AD68" s="298" t="str">
        <f t="shared" si="4"/>
        <v>ERRORE</v>
      </c>
      <c r="AE68" s="298" t="str">
        <f t="shared" si="4"/>
        <v>ERRORE</v>
      </c>
      <c r="AF68" s="298" t="str">
        <f t="shared" si="4"/>
        <v>ERRORE</v>
      </c>
      <c r="AG68" s="298" t="str">
        <f t="shared" si="4"/>
        <v>ERRORE</v>
      </c>
      <c r="AH68" s="298" t="str">
        <f t="shared" si="4"/>
        <v>ERRORE</v>
      </c>
      <c r="AI68" s="298" t="str">
        <f t="shared" si="4"/>
        <v>ERRORE</v>
      </c>
      <c r="AJ68" s="138">
        <f>SUM(AJ29:AK60)</f>
        <v>0</v>
      </c>
      <c r="AK68" s="133" t="s">
        <v>35</v>
      </c>
    </row>
    <row r="69" spans="1:37">
      <c r="A69" s="139" t="s">
        <v>36</v>
      </c>
      <c r="B69" s="198"/>
      <c r="C69" s="141">
        <f>SUM(C67:C68)</f>
        <v>0</v>
      </c>
      <c r="D69" s="130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199"/>
      <c r="AK69" s="133"/>
    </row>
    <row r="71" spans="1:37">
      <c r="B71" s="75"/>
      <c r="C71" s="76"/>
      <c r="D71" s="76"/>
      <c r="E71" s="76" t="s">
        <v>29</v>
      </c>
      <c r="F71" s="76"/>
      <c r="G71" s="299"/>
      <c r="H71" s="300"/>
      <c r="I71" s="76" t="s">
        <v>31</v>
      </c>
      <c r="J71" s="76"/>
      <c r="K71" s="76"/>
      <c r="L71" s="76"/>
      <c r="M71" s="76"/>
      <c r="N71" s="76"/>
      <c r="O71" s="76"/>
      <c r="P71" s="76" t="s">
        <v>29</v>
      </c>
      <c r="Q71" s="76"/>
      <c r="R71" s="76"/>
      <c r="S71" s="76"/>
      <c r="T71" s="76"/>
      <c r="U71" s="76"/>
      <c r="V71" s="76"/>
      <c r="W71" s="76" t="s">
        <v>31</v>
      </c>
      <c r="X71" s="76"/>
      <c r="Y71" s="76"/>
      <c r="Z71" s="76"/>
      <c r="AA71" s="76"/>
      <c r="AB71" s="76"/>
      <c r="AC71" s="76"/>
      <c r="AD71" s="76" t="s">
        <v>29</v>
      </c>
      <c r="AE71" s="76"/>
      <c r="AF71" s="76"/>
      <c r="AG71" s="76"/>
      <c r="AH71" s="76"/>
      <c r="AI71" s="76"/>
      <c r="AJ71" s="76"/>
      <c r="AK71" s="76"/>
    </row>
    <row r="72" spans="1:37">
      <c r="C72" s="16"/>
      <c r="D72" s="17"/>
      <c r="E72" s="18">
        <v>1</v>
      </c>
      <c r="F72" s="18">
        <v>2</v>
      </c>
      <c r="G72" s="18">
        <v>3</v>
      </c>
      <c r="H72" s="18">
        <v>4</v>
      </c>
      <c r="I72" s="18">
        <v>5</v>
      </c>
      <c r="J72" s="18">
        <v>6</v>
      </c>
      <c r="K72" s="18">
        <v>7</v>
      </c>
      <c r="L72" s="18">
        <v>8</v>
      </c>
      <c r="M72" s="18">
        <v>9</v>
      </c>
      <c r="N72" s="18">
        <v>10</v>
      </c>
      <c r="O72" s="18">
        <v>11</v>
      </c>
      <c r="P72" s="18">
        <v>12</v>
      </c>
      <c r="Q72" s="18">
        <v>13</v>
      </c>
      <c r="R72" s="18">
        <v>14</v>
      </c>
      <c r="S72" s="18">
        <v>15</v>
      </c>
      <c r="T72" s="18">
        <v>16</v>
      </c>
      <c r="U72" s="18">
        <v>17</v>
      </c>
      <c r="V72" s="18">
        <v>18</v>
      </c>
      <c r="W72" s="18">
        <v>19</v>
      </c>
      <c r="X72" s="18">
        <v>20</v>
      </c>
      <c r="Y72" s="18">
        <v>21</v>
      </c>
      <c r="Z72" s="18">
        <v>22</v>
      </c>
      <c r="AA72" s="18">
        <v>23</v>
      </c>
      <c r="AB72" s="18">
        <v>24</v>
      </c>
      <c r="AC72" s="279">
        <v>25</v>
      </c>
      <c r="AD72" s="18">
        <v>26</v>
      </c>
      <c r="AE72" s="18">
        <v>27</v>
      </c>
      <c r="AF72" s="279">
        <v>28</v>
      </c>
      <c r="AG72" s="18">
        <v>29</v>
      </c>
      <c r="AH72" s="18">
        <v>30</v>
      </c>
      <c r="AI72" s="18">
        <v>31</v>
      </c>
      <c r="AJ72" s="17"/>
      <c r="AK72" s="17"/>
    </row>
    <row r="73" spans="1:37">
      <c r="B73" s="15" t="s">
        <v>2</v>
      </c>
      <c r="C73" s="301" t="s">
        <v>11</v>
      </c>
      <c r="D73" s="22"/>
      <c r="E73" s="23" t="s">
        <v>187</v>
      </c>
      <c r="F73" s="23" t="s">
        <v>188</v>
      </c>
      <c r="G73" s="23" t="s">
        <v>89</v>
      </c>
      <c r="H73" s="936" t="s">
        <v>4</v>
      </c>
      <c r="I73" s="23" t="s">
        <v>186</v>
      </c>
      <c r="J73" s="23" t="s">
        <v>29</v>
      </c>
      <c r="K73" s="23" t="s">
        <v>29</v>
      </c>
      <c r="L73" s="23" t="s">
        <v>187</v>
      </c>
      <c r="M73" s="23" t="s">
        <v>188</v>
      </c>
      <c r="N73" s="23" t="s">
        <v>89</v>
      </c>
      <c r="O73" s="936" t="s">
        <v>4</v>
      </c>
      <c r="P73" s="23" t="s">
        <v>186</v>
      </c>
      <c r="Q73" s="23" t="s">
        <v>29</v>
      </c>
      <c r="R73" s="23" t="s">
        <v>29</v>
      </c>
      <c r="S73" s="1186" t="s">
        <v>187</v>
      </c>
      <c r="T73" s="23" t="s">
        <v>188</v>
      </c>
      <c r="U73" s="23" t="s">
        <v>89</v>
      </c>
      <c r="V73" s="936" t="s">
        <v>4</v>
      </c>
      <c r="W73" s="23" t="s">
        <v>186</v>
      </c>
      <c r="X73" s="23" t="s">
        <v>29</v>
      </c>
      <c r="Y73" s="23" t="s">
        <v>29</v>
      </c>
      <c r="Z73" s="23" t="s">
        <v>187</v>
      </c>
      <c r="AA73" s="23" t="s">
        <v>188</v>
      </c>
      <c r="AB73" s="23" t="s">
        <v>89</v>
      </c>
      <c r="AC73" s="936" t="s">
        <v>4</v>
      </c>
      <c r="AD73" s="23" t="s">
        <v>186</v>
      </c>
      <c r="AE73" s="23" t="s">
        <v>29</v>
      </c>
      <c r="AF73" s="23" t="s">
        <v>29</v>
      </c>
      <c r="AG73" s="23" t="s">
        <v>187</v>
      </c>
      <c r="AH73" s="23" t="s">
        <v>188</v>
      </c>
      <c r="AI73" s="23" t="s">
        <v>89</v>
      </c>
      <c r="AJ73" s="82" t="s">
        <v>4</v>
      </c>
      <c r="AK73" s="28" t="s">
        <v>5</v>
      </c>
    </row>
    <row r="74" spans="1:37">
      <c r="B74" s="83"/>
      <c r="C74" s="12" t="s">
        <v>11</v>
      </c>
      <c r="D74" s="152" t="s">
        <v>7</v>
      </c>
      <c r="E74" s="303"/>
      <c r="F74" s="303"/>
      <c r="G74" s="303"/>
      <c r="H74" s="1048"/>
      <c r="I74" s="303"/>
      <c r="J74" s="303"/>
      <c r="K74" s="303"/>
      <c r="L74" s="303"/>
      <c r="M74" s="303"/>
      <c r="N74" s="304"/>
      <c r="O74" s="1048"/>
      <c r="P74" s="303"/>
      <c r="Q74" s="304"/>
      <c r="R74" s="303"/>
      <c r="S74" s="2310"/>
      <c r="T74" s="304"/>
      <c r="U74" s="304"/>
      <c r="V74" s="1048"/>
      <c r="W74" s="303"/>
      <c r="X74" s="303"/>
      <c r="Y74" s="303"/>
      <c r="Z74" s="303"/>
      <c r="AA74" s="303"/>
      <c r="AB74" s="303"/>
      <c r="AC74" s="2311"/>
      <c r="AD74" s="303"/>
      <c r="AE74" s="303"/>
      <c r="AF74" s="303"/>
      <c r="AG74" s="303"/>
      <c r="AH74" s="303"/>
      <c r="AI74" s="303"/>
      <c r="AJ74" s="32"/>
      <c r="AK74" s="33"/>
    </row>
    <row r="75" spans="1:37">
      <c r="B75" s="83"/>
      <c r="C75" s="12"/>
      <c r="D75" s="152"/>
      <c r="E75" s="2312" t="s">
        <v>490</v>
      </c>
      <c r="F75" s="2312" t="s">
        <v>490</v>
      </c>
      <c r="G75" s="2313" t="s">
        <v>88</v>
      </c>
      <c r="H75" s="2313" t="s">
        <v>88</v>
      </c>
      <c r="I75" s="2312" t="s">
        <v>312</v>
      </c>
      <c r="J75" s="2312" t="s">
        <v>312</v>
      </c>
      <c r="K75" s="2312" t="s">
        <v>312</v>
      </c>
      <c r="L75" s="2312" t="s">
        <v>312</v>
      </c>
      <c r="M75" s="2312" t="s">
        <v>312</v>
      </c>
      <c r="N75" s="2312" t="s">
        <v>88</v>
      </c>
      <c r="O75" s="2313" t="s">
        <v>88</v>
      </c>
      <c r="P75" s="2312" t="s">
        <v>312</v>
      </c>
      <c r="Q75" s="2312" t="s">
        <v>312</v>
      </c>
      <c r="R75" s="2312" t="s">
        <v>312</v>
      </c>
      <c r="S75" s="2310" t="s">
        <v>311</v>
      </c>
      <c r="T75" s="2312" t="s">
        <v>312</v>
      </c>
      <c r="U75" s="2312" t="s">
        <v>88</v>
      </c>
      <c r="V75" s="2313" t="s">
        <v>88</v>
      </c>
      <c r="W75" s="2312" t="s">
        <v>312</v>
      </c>
      <c r="X75" s="2312" t="s">
        <v>312</v>
      </c>
      <c r="Y75" s="2312" t="s">
        <v>312</v>
      </c>
      <c r="Z75" s="2312" t="s">
        <v>312</v>
      </c>
      <c r="AA75" s="2312" t="s">
        <v>312</v>
      </c>
      <c r="AB75" s="2313" t="s">
        <v>88</v>
      </c>
      <c r="AC75" s="2312" t="s">
        <v>88</v>
      </c>
      <c r="AD75" s="2312" t="s">
        <v>312</v>
      </c>
      <c r="AE75" s="2312" t="s">
        <v>312</v>
      </c>
      <c r="AF75" s="2312" t="s">
        <v>312</v>
      </c>
      <c r="AG75" s="2312" t="s">
        <v>312</v>
      </c>
      <c r="AH75" s="2312" t="s">
        <v>312</v>
      </c>
      <c r="AI75" s="2313" t="s">
        <v>88</v>
      </c>
      <c r="AJ75" s="32"/>
      <c r="AK75" s="33"/>
    </row>
    <row r="76" spans="1:37">
      <c r="B76" s="91"/>
      <c r="C76" s="12"/>
      <c r="D76" s="158" t="s">
        <v>8</v>
      </c>
      <c r="E76" s="2314"/>
      <c r="F76" s="2314"/>
      <c r="G76" s="2314"/>
      <c r="H76" s="2314"/>
      <c r="I76" s="2314"/>
      <c r="J76" s="2314"/>
      <c r="K76" s="2314"/>
      <c r="L76" s="2314"/>
      <c r="M76" s="2314"/>
      <c r="N76" s="2315"/>
      <c r="O76" s="2314"/>
      <c r="P76" s="2314"/>
      <c r="Q76" s="2314"/>
      <c r="R76" s="2314"/>
      <c r="S76" s="2316"/>
      <c r="T76" s="2314"/>
      <c r="U76" s="2314"/>
      <c r="V76" s="2314"/>
      <c r="W76" s="2314"/>
      <c r="X76" s="2314"/>
      <c r="Y76" s="2314"/>
      <c r="Z76" s="2314"/>
      <c r="AA76" s="2314"/>
      <c r="AB76" s="2314"/>
      <c r="AC76" s="2317"/>
      <c r="AD76" s="2314"/>
      <c r="AE76" s="2314"/>
      <c r="AF76" s="2314"/>
      <c r="AG76" s="2314"/>
      <c r="AH76" s="2314"/>
      <c r="AI76" s="2314"/>
      <c r="AJ76" s="37">
        <f>SUM(F76:AE76)</f>
        <v>0</v>
      </c>
      <c r="AK76" s="38">
        <f>SUM(F77:AE77)</f>
        <v>0</v>
      </c>
    </row>
    <row r="77" spans="1:37">
      <c r="A77" s="39"/>
      <c r="B77" s="97"/>
      <c r="C77" s="250">
        <f>SUM(AJ74:AK77)</f>
        <v>0</v>
      </c>
      <c r="D77" s="164" t="s">
        <v>9</v>
      </c>
      <c r="E77" s="307"/>
      <c r="F77" s="307"/>
      <c r="G77" s="307"/>
      <c r="H77" s="2318"/>
      <c r="I77" s="307"/>
      <c r="J77" s="308"/>
      <c r="K77" s="307"/>
      <c r="L77" s="307"/>
      <c r="M77" s="307"/>
      <c r="N77" s="307"/>
      <c r="O77" s="2318"/>
      <c r="P77" s="309"/>
      <c r="Q77" s="308"/>
      <c r="R77" s="308"/>
      <c r="S77" s="2319"/>
      <c r="T77" s="307"/>
      <c r="U77" s="307"/>
      <c r="V77" s="2318"/>
      <c r="W77" s="307"/>
      <c r="X77" s="308"/>
      <c r="Y77" s="308"/>
      <c r="Z77" s="308"/>
      <c r="AA77" s="307"/>
      <c r="AB77" s="307"/>
      <c r="AC77" s="2318"/>
      <c r="AD77" s="307"/>
      <c r="AE77" s="307"/>
      <c r="AF77" s="307"/>
      <c r="AG77" s="308"/>
      <c r="AH77" s="307"/>
      <c r="AI77" s="307"/>
      <c r="AJ77" s="45"/>
      <c r="AK77" s="33"/>
    </row>
    <row r="78" spans="1:37">
      <c r="B78" s="83"/>
      <c r="C78" s="12" t="s">
        <v>11</v>
      </c>
      <c r="D78" s="152" t="s">
        <v>7</v>
      </c>
      <c r="E78" s="303"/>
      <c r="F78" s="303"/>
      <c r="G78" s="303"/>
      <c r="H78" s="1048"/>
      <c r="I78" s="303"/>
      <c r="J78" s="310"/>
      <c r="K78" s="303"/>
      <c r="L78" s="303"/>
      <c r="M78" s="303"/>
      <c r="N78" s="304"/>
      <c r="O78" s="2311"/>
      <c r="P78" s="304"/>
      <c r="Q78" s="310"/>
      <c r="R78" s="310"/>
      <c r="S78" s="2320"/>
      <c r="T78" s="304"/>
      <c r="U78" s="304"/>
      <c r="V78" s="1048"/>
      <c r="W78" s="303"/>
      <c r="X78" s="310"/>
      <c r="Y78" s="310"/>
      <c r="Z78" s="310"/>
      <c r="AA78" s="303"/>
      <c r="AB78" s="303"/>
      <c r="AC78" s="2311"/>
      <c r="AD78" s="303"/>
      <c r="AE78" s="303"/>
      <c r="AF78" s="303"/>
      <c r="AG78" s="310"/>
      <c r="AH78" s="303"/>
      <c r="AI78" s="303"/>
      <c r="AJ78" s="32"/>
      <c r="AK78" s="33"/>
    </row>
    <row r="79" spans="1:37">
      <c r="B79" s="83"/>
      <c r="C79" s="12"/>
      <c r="D79" s="152"/>
      <c r="E79" s="303"/>
      <c r="F79" s="303"/>
      <c r="G79" s="303"/>
      <c r="H79" s="1048"/>
      <c r="I79" s="303"/>
      <c r="J79" s="310"/>
      <c r="K79" s="303"/>
      <c r="L79" s="303"/>
      <c r="M79" s="303"/>
      <c r="N79" s="304"/>
      <c r="O79" s="2311"/>
      <c r="P79" s="304"/>
      <c r="Q79" s="310"/>
      <c r="R79" s="310"/>
      <c r="S79" s="2320"/>
      <c r="T79" s="304"/>
      <c r="U79" s="304"/>
      <c r="V79" s="1048"/>
      <c r="W79" s="303"/>
      <c r="X79" s="310"/>
      <c r="Y79" s="310"/>
      <c r="Z79" s="310"/>
      <c r="AA79" s="303"/>
      <c r="AB79" s="303"/>
      <c r="AC79" s="2311"/>
      <c r="AD79" s="303"/>
      <c r="AE79" s="303"/>
      <c r="AF79" s="303"/>
      <c r="AG79" s="310"/>
      <c r="AH79" s="303"/>
      <c r="AI79" s="303"/>
      <c r="AJ79" s="32"/>
      <c r="AK79" s="33"/>
    </row>
    <row r="80" spans="1:37">
      <c r="B80" s="91"/>
      <c r="C80" s="12"/>
      <c r="D80" s="158" t="s">
        <v>8</v>
      </c>
      <c r="E80" s="255"/>
      <c r="F80" s="255"/>
      <c r="G80" s="255"/>
      <c r="H80" s="1040"/>
      <c r="I80" s="255"/>
      <c r="J80" s="255"/>
      <c r="K80" s="255"/>
      <c r="L80" s="255"/>
      <c r="M80" s="255"/>
      <c r="N80" s="255"/>
      <c r="O80" s="1040"/>
      <c r="P80" s="255"/>
      <c r="Q80" s="255"/>
      <c r="R80" s="255"/>
      <c r="S80" s="2316"/>
      <c r="T80" s="255"/>
      <c r="U80" s="255"/>
      <c r="V80" s="1040"/>
      <c r="W80" s="255"/>
      <c r="X80" s="255"/>
      <c r="Y80" s="255"/>
      <c r="Z80" s="255"/>
      <c r="AA80" s="255"/>
      <c r="AB80" s="255"/>
      <c r="AC80" s="1040"/>
      <c r="AD80" s="255"/>
      <c r="AE80" s="255"/>
      <c r="AF80" s="255"/>
      <c r="AG80" s="255"/>
      <c r="AH80" s="255"/>
      <c r="AI80" s="255"/>
      <c r="AJ80" s="37">
        <f>SUM(F80:AE80)</f>
        <v>0</v>
      </c>
      <c r="AK80" s="38">
        <f>SUM(F81:AE81)</f>
        <v>0</v>
      </c>
    </row>
    <row r="81" spans="1:37">
      <c r="A81" s="39"/>
      <c r="B81" s="97"/>
      <c r="C81" s="250">
        <f>SUM(AJ78:AK81)</f>
        <v>0</v>
      </c>
      <c r="D81" s="164" t="s">
        <v>9</v>
      </c>
      <c r="E81" s="307"/>
      <c r="F81" s="307"/>
      <c r="G81" s="307"/>
      <c r="H81" s="2318"/>
      <c r="I81" s="307"/>
      <c r="J81" s="308"/>
      <c r="K81" s="307"/>
      <c r="L81" s="307"/>
      <c r="M81" s="307"/>
      <c r="N81" s="307"/>
      <c r="O81" s="2318"/>
      <c r="P81" s="307"/>
      <c r="Q81" s="308"/>
      <c r="R81" s="308"/>
      <c r="S81" s="2319"/>
      <c r="T81" s="307"/>
      <c r="U81" s="307"/>
      <c r="V81" s="2318"/>
      <c r="W81" s="307"/>
      <c r="X81" s="308"/>
      <c r="Y81" s="308"/>
      <c r="Z81" s="308"/>
      <c r="AA81" s="307"/>
      <c r="AB81" s="307"/>
      <c r="AC81" s="2318"/>
      <c r="AD81" s="307"/>
      <c r="AE81" s="307"/>
      <c r="AF81" s="307"/>
      <c r="AG81" s="308"/>
      <c r="AH81" s="307"/>
      <c r="AI81" s="307"/>
      <c r="AJ81" s="45"/>
      <c r="AK81" s="33"/>
    </row>
    <row r="82" spans="1:37">
      <c r="B82" s="83"/>
      <c r="C82" s="12" t="s">
        <v>11</v>
      </c>
      <c r="D82" s="152" t="s">
        <v>7</v>
      </c>
      <c r="E82" s="303"/>
      <c r="F82" s="303"/>
      <c r="G82" s="303"/>
      <c r="H82" s="1048"/>
      <c r="I82" s="303"/>
      <c r="J82" s="303"/>
      <c r="K82" s="303"/>
      <c r="L82" s="303"/>
      <c r="M82" s="303"/>
      <c r="N82" s="303"/>
      <c r="O82" s="1048"/>
      <c r="P82" s="303"/>
      <c r="Q82" s="303"/>
      <c r="R82" s="303"/>
      <c r="S82" s="2310"/>
      <c r="T82" s="304"/>
      <c r="U82" s="304"/>
      <c r="V82" s="1048"/>
      <c r="W82" s="303"/>
      <c r="X82" s="303"/>
      <c r="Y82" s="303"/>
      <c r="Z82" s="303"/>
      <c r="AA82" s="303"/>
      <c r="AB82" s="303"/>
      <c r="AC82" s="1025"/>
      <c r="AD82" s="303"/>
      <c r="AE82" s="303"/>
      <c r="AF82" s="303"/>
      <c r="AG82" s="303"/>
      <c r="AH82" s="303"/>
      <c r="AI82" s="303"/>
      <c r="AJ82" s="32"/>
      <c r="AK82" s="33"/>
    </row>
    <row r="83" spans="1:37">
      <c r="B83" s="83"/>
      <c r="C83" s="12"/>
      <c r="D83" s="152"/>
      <c r="E83" s="303"/>
      <c r="F83" s="303"/>
      <c r="G83" s="303"/>
      <c r="H83" s="1048"/>
      <c r="I83" s="303"/>
      <c r="J83" s="303"/>
      <c r="K83" s="303"/>
      <c r="L83" s="303"/>
      <c r="M83" s="303"/>
      <c r="N83" s="303"/>
      <c r="O83" s="1048"/>
      <c r="P83" s="303"/>
      <c r="Q83" s="303"/>
      <c r="R83" s="303"/>
      <c r="S83" s="2310"/>
      <c r="T83" s="304"/>
      <c r="U83" s="304"/>
      <c r="V83" s="1048"/>
      <c r="W83" s="303"/>
      <c r="X83" s="303"/>
      <c r="Y83" s="303"/>
      <c r="Z83" s="303"/>
      <c r="AA83" s="303"/>
      <c r="AB83" s="303"/>
      <c r="AC83" s="1025"/>
      <c r="AD83" s="303"/>
      <c r="AE83" s="303"/>
      <c r="AF83" s="303"/>
      <c r="AG83" s="303"/>
      <c r="AH83" s="303"/>
      <c r="AI83" s="303"/>
      <c r="AJ83" s="32"/>
      <c r="AK83" s="33"/>
    </row>
    <row r="84" spans="1:37">
      <c r="B84" s="91"/>
      <c r="C84" s="12"/>
      <c r="D84" s="158" t="s">
        <v>8</v>
      </c>
      <c r="E84" s="310"/>
      <c r="F84" s="310"/>
      <c r="G84" s="310"/>
      <c r="H84" s="1028"/>
      <c r="I84" s="310"/>
      <c r="J84" s="255"/>
      <c r="K84" s="310"/>
      <c r="L84" s="310"/>
      <c r="M84" s="310"/>
      <c r="N84" s="305"/>
      <c r="O84" s="1028"/>
      <c r="P84" s="310"/>
      <c r="Q84" s="255"/>
      <c r="R84" s="255"/>
      <c r="S84" s="2316"/>
      <c r="T84" s="255"/>
      <c r="U84" s="255"/>
      <c r="V84" s="1028"/>
      <c r="W84" s="310"/>
      <c r="X84" s="255"/>
      <c r="Y84" s="255"/>
      <c r="Z84" s="255"/>
      <c r="AA84" s="310"/>
      <c r="AB84" s="310"/>
      <c r="AC84" s="1028"/>
      <c r="AD84" s="310"/>
      <c r="AE84" s="310"/>
      <c r="AF84" s="310"/>
      <c r="AG84" s="255"/>
      <c r="AH84" s="310"/>
      <c r="AI84" s="310"/>
      <c r="AJ84" s="37">
        <f>SUM(F84:AE84)</f>
        <v>0</v>
      </c>
      <c r="AK84" s="38">
        <f>SUM(F85:AE85)</f>
        <v>0</v>
      </c>
    </row>
    <row r="85" spans="1:37">
      <c r="A85" s="39"/>
      <c r="B85" s="97"/>
      <c r="C85" s="250">
        <f>SUM(AJ82:AK85)</f>
        <v>0</v>
      </c>
      <c r="D85" s="164" t="s">
        <v>9</v>
      </c>
      <c r="E85" s="312"/>
      <c r="F85" s="312"/>
      <c r="G85" s="312"/>
      <c r="H85" s="2321"/>
      <c r="I85" s="313"/>
      <c r="J85" s="307"/>
      <c r="K85" s="313"/>
      <c r="L85" s="313"/>
      <c r="M85" s="312"/>
      <c r="N85" s="312"/>
      <c r="O85" s="2321"/>
      <c r="P85" s="313"/>
      <c r="Q85" s="307"/>
      <c r="R85" s="307"/>
      <c r="S85" s="2322"/>
      <c r="T85" s="308"/>
      <c r="U85" s="308"/>
      <c r="V85" s="2321"/>
      <c r="W85" s="313"/>
      <c r="X85" s="307"/>
      <c r="Y85" s="307"/>
      <c r="Z85" s="307"/>
      <c r="AA85" s="312"/>
      <c r="AB85" s="312"/>
      <c r="AC85" s="975"/>
      <c r="AD85" s="312"/>
      <c r="AE85" s="312"/>
      <c r="AF85" s="312"/>
      <c r="AG85" s="307"/>
      <c r="AH85" s="312"/>
      <c r="AI85" s="312"/>
      <c r="AJ85" s="45"/>
      <c r="AK85" s="33"/>
    </row>
    <row r="86" spans="1:37">
      <c r="B86" s="83"/>
      <c r="C86" s="12" t="s">
        <v>11</v>
      </c>
      <c r="D86" s="152" t="s">
        <v>7</v>
      </c>
      <c r="E86" s="314"/>
      <c r="F86" s="314"/>
      <c r="G86" s="314"/>
      <c r="H86" s="1001"/>
      <c r="I86" s="314"/>
      <c r="J86" s="314"/>
      <c r="K86" s="315"/>
      <c r="L86" s="314"/>
      <c r="M86" s="314"/>
      <c r="N86" s="314"/>
      <c r="O86" s="2323"/>
      <c r="P86" s="314"/>
      <c r="Q86" s="310"/>
      <c r="R86" s="310"/>
      <c r="S86" s="2320"/>
      <c r="T86" s="317"/>
      <c r="U86" s="317"/>
      <c r="V86" s="1001"/>
      <c r="W86" s="314"/>
      <c r="X86" s="310"/>
      <c r="Y86" s="310"/>
      <c r="Z86" s="310"/>
      <c r="AA86" s="314"/>
      <c r="AB86" s="314"/>
      <c r="AC86" s="1001"/>
      <c r="AD86" s="314"/>
      <c r="AE86" s="314"/>
      <c r="AF86" s="314"/>
      <c r="AG86" s="310"/>
      <c r="AH86" s="314"/>
      <c r="AI86" s="314"/>
      <c r="AJ86" s="32"/>
      <c r="AK86" s="33"/>
    </row>
    <row r="87" spans="1:37">
      <c r="B87" s="83"/>
      <c r="C87" s="12"/>
      <c r="D87" s="152"/>
      <c r="E87" s="314"/>
      <c r="F87" s="314"/>
      <c r="G87" s="314"/>
      <c r="H87" s="1001"/>
      <c r="I87" s="314"/>
      <c r="J87" s="314"/>
      <c r="K87" s="315"/>
      <c r="L87" s="314"/>
      <c r="M87" s="314"/>
      <c r="N87" s="314"/>
      <c r="O87" s="2323"/>
      <c r="P87" s="314"/>
      <c r="Q87" s="310"/>
      <c r="R87" s="310"/>
      <c r="S87" s="2320"/>
      <c r="T87" s="317"/>
      <c r="U87" s="317"/>
      <c r="V87" s="1001"/>
      <c r="W87" s="314"/>
      <c r="X87" s="310"/>
      <c r="Y87" s="310"/>
      <c r="Z87" s="310"/>
      <c r="AA87" s="314"/>
      <c r="AB87" s="314"/>
      <c r="AC87" s="1001"/>
      <c r="AD87" s="314"/>
      <c r="AE87" s="314"/>
      <c r="AF87" s="314"/>
      <c r="AG87" s="310"/>
      <c r="AH87" s="314"/>
      <c r="AI87" s="314"/>
      <c r="AJ87" s="32"/>
      <c r="AK87" s="33"/>
    </row>
    <row r="88" spans="1:37">
      <c r="B88" s="91"/>
      <c r="C88" s="12"/>
      <c r="D88" s="158" t="s">
        <v>8</v>
      </c>
      <c r="E88" s="310"/>
      <c r="F88" s="310"/>
      <c r="G88" s="310"/>
      <c r="H88" s="1028"/>
      <c r="I88" s="310"/>
      <c r="J88" s="319"/>
      <c r="K88" s="305"/>
      <c r="L88" s="310"/>
      <c r="M88" s="310"/>
      <c r="N88" s="310"/>
      <c r="O88" s="988"/>
      <c r="P88" s="255"/>
      <c r="Q88" s="255"/>
      <c r="R88" s="319"/>
      <c r="S88" s="2324"/>
      <c r="T88" s="255"/>
      <c r="U88" s="255"/>
      <c r="V88" s="1028"/>
      <c r="W88" s="310"/>
      <c r="X88" s="310"/>
      <c r="Y88" s="310"/>
      <c r="Z88" s="310"/>
      <c r="AA88" s="310"/>
      <c r="AB88" s="310"/>
      <c r="AC88" s="2325"/>
      <c r="AD88" s="310"/>
      <c r="AE88" s="310"/>
      <c r="AF88" s="310"/>
      <c r="AG88" s="310"/>
      <c r="AH88" s="310"/>
      <c r="AI88" s="310"/>
      <c r="AJ88" s="37">
        <f>SUM(F88:AE88)</f>
        <v>0</v>
      </c>
      <c r="AK88" s="38">
        <f>SUM(F89:AE89)</f>
        <v>0</v>
      </c>
    </row>
    <row r="89" spans="1:37">
      <c r="A89" s="39"/>
      <c r="B89" s="97"/>
      <c r="C89" s="98">
        <f>SUM(AJ86:AK89)</f>
        <v>0</v>
      </c>
      <c r="D89" s="164" t="s">
        <v>9</v>
      </c>
      <c r="E89" s="312"/>
      <c r="F89" s="312"/>
      <c r="G89" s="312"/>
      <c r="H89" s="2321"/>
      <c r="I89" s="313"/>
      <c r="J89" s="312"/>
      <c r="K89" s="52"/>
      <c r="L89" s="313"/>
      <c r="M89" s="312"/>
      <c r="N89" s="312"/>
      <c r="O89" s="2321"/>
      <c r="P89" s="313"/>
      <c r="Q89" s="312"/>
      <c r="R89" s="312"/>
      <c r="S89" s="2326"/>
      <c r="T89" s="308"/>
      <c r="U89" s="308"/>
      <c r="V89" s="2321"/>
      <c r="W89" s="313"/>
      <c r="X89" s="312"/>
      <c r="Y89" s="312"/>
      <c r="Z89" s="312"/>
      <c r="AA89" s="312"/>
      <c r="AB89" s="312"/>
      <c r="AC89" s="975"/>
      <c r="AD89" s="312"/>
      <c r="AE89" s="312"/>
      <c r="AF89" s="312"/>
      <c r="AG89" s="312"/>
      <c r="AH89" s="312"/>
      <c r="AI89" s="312"/>
      <c r="AJ89" s="320"/>
      <c r="AK89" s="33"/>
    </row>
    <row r="90" spans="1:37">
      <c r="B90" s="83"/>
      <c r="C90" s="12" t="s">
        <v>11</v>
      </c>
      <c r="D90" s="152" t="s">
        <v>7</v>
      </c>
      <c r="E90" s="314"/>
      <c r="F90" s="314"/>
      <c r="G90" s="314"/>
      <c r="H90" s="1001"/>
      <c r="I90" s="314"/>
      <c r="J90" s="314"/>
      <c r="K90" s="315"/>
      <c r="L90" s="315"/>
      <c r="M90" s="314"/>
      <c r="N90" s="314"/>
      <c r="O90" s="1001"/>
      <c r="P90" s="314"/>
      <c r="Q90" s="314"/>
      <c r="R90" s="314"/>
      <c r="S90" s="2327"/>
      <c r="T90" s="317"/>
      <c r="U90" s="317"/>
      <c r="V90" s="1001"/>
      <c r="W90" s="314"/>
      <c r="X90" s="314"/>
      <c r="Y90" s="314"/>
      <c r="Z90" s="314"/>
      <c r="AA90" s="314"/>
      <c r="AB90" s="314"/>
      <c r="AC90" s="1001"/>
      <c r="AD90" s="314"/>
      <c r="AE90" s="314"/>
      <c r="AF90" s="314"/>
      <c r="AG90" s="314"/>
      <c r="AH90" s="314"/>
      <c r="AI90" s="314"/>
      <c r="AJ90" s="32"/>
      <c r="AK90" s="33"/>
    </row>
    <row r="91" spans="1:37">
      <c r="B91" s="91"/>
      <c r="C91" s="12"/>
      <c r="D91" s="158" t="s">
        <v>8</v>
      </c>
      <c r="E91" s="310"/>
      <c r="F91" s="310"/>
      <c r="G91" s="310"/>
      <c r="H91" s="1028"/>
      <c r="I91" s="310"/>
      <c r="J91" s="310"/>
      <c r="K91" s="305"/>
      <c r="L91" s="305"/>
      <c r="M91" s="310"/>
      <c r="N91" s="310"/>
      <c r="O91" s="1028"/>
      <c r="P91" s="310"/>
      <c r="Q91" s="310"/>
      <c r="R91" s="310"/>
      <c r="S91" s="2320"/>
      <c r="T91" s="255"/>
      <c r="U91" s="255"/>
      <c r="V91" s="1028"/>
      <c r="W91" s="310"/>
      <c r="X91" s="310"/>
      <c r="Y91" s="310"/>
      <c r="Z91" s="310"/>
      <c r="AA91" s="310"/>
      <c r="AB91" s="310"/>
      <c r="AC91" s="1028"/>
      <c r="AD91" s="310"/>
      <c r="AE91" s="310"/>
      <c r="AF91" s="310"/>
      <c r="AG91" s="310"/>
      <c r="AH91" s="310"/>
      <c r="AI91" s="310"/>
      <c r="AJ91" s="37">
        <f>SUM(F91:AE91)</f>
        <v>0</v>
      </c>
      <c r="AK91" s="38">
        <f>SUM(F92:AE92)</f>
        <v>0</v>
      </c>
    </row>
    <row r="92" spans="1:37">
      <c r="A92" s="39"/>
      <c r="B92" s="97"/>
      <c r="C92" s="98">
        <f>SUM(AJ90:AK92)</f>
        <v>0</v>
      </c>
      <c r="D92" s="164" t="s">
        <v>9</v>
      </c>
      <c r="E92" s="312"/>
      <c r="F92" s="312"/>
      <c r="G92" s="312"/>
      <c r="H92" s="2321"/>
      <c r="I92" s="313"/>
      <c r="J92" s="312"/>
      <c r="K92" s="52"/>
      <c r="L92" s="52"/>
      <c r="M92" s="312"/>
      <c r="N92" s="312"/>
      <c r="O92" s="2321"/>
      <c r="P92" s="313"/>
      <c r="Q92" s="312"/>
      <c r="R92" s="312"/>
      <c r="S92" s="2326"/>
      <c r="T92" s="308"/>
      <c r="U92" s="308"/>
      <c r="V92" s="2321"/>
      <c r="W92" s="313"/>
      <c r="X92" s="312"/>
      <c r="Y92" s="312"/>
      <c r="Z92" s="312"/>
      <c r="AA92" s="312"/>
      <c r="AB92" s="312"/>
      <c r="AC92" s="975"/>
      <c r="AD92" s="312"/>
      <c r="AE92" s="312"/>
      <c r="AF92" s="312"/>
      <c r="AG92" s="312"/>
      <c r="AH92" s="312"/>
      <c r="AI92" s="312"/>
      <c r="AJ92" s="45"/>
      <c r="AK92" s="33"/>
    </row>
    <row r="93" spans="1:37">
      <c r="B93" s="83"/>
      <c r="C93" s="12" t="s">
        <v>11</v>
      </c>
      <c r="D93" s="152" t="s">
        <v>7</v>
      </c>
      <c r="E93" s="314"/>
      <c r="F93" s="314"/>
      <c r="G93" s="314"/>
      <c r="H93" s="1001"/>
      <c r="I93" s="314"/>
      <c r="J93" s="314"/>
      <c r="K93" s="314"/>
      <c r="L93" s="315"/>
      <c r="M93" s="314"/>
      <c r="N93" s="314"/>
      <c r="O93" s="1001"/>
      <c r="P93" s="314"/>
      <c r="Q93" s="314"/>
      <c r="R93" s="314"/>
      <c r="S93" s="2327"/>
      <c r="T93" s="317"/>
      <c r="U93" s="317"/>
      <c r="V93" s="1001"/>
      <c r="W93" s="314"/>
      <c r="X93" s="314"/>
      <c r="Y93" s="314"/>
      <c r="Z93" s="314"/>
      <c r="AA93" s="314"/>
      <c r="AB93" s="314"/>
      <c r="AC93" s="1001"/>
      <c r="AD93" s="314"/>
      <c r="AE93" s="314"/>
      <c r="AF93" s="314"/>
      <c r="AG93" s="314"/>
      <c r="AH93" s="314"/>
      <c r="AI93" s="314"/>
      <c r="AJ93" s="32"/>
      <c r="AK93" s="33"/>
    </row>
    <row r="94" spans="1:37">
      <c r="B94" s="91"/>
      <c r="C94" s="12"/>
      <c r="D94" s="158" t="s">
        <v>8</v>
      </c>
      <c r="E94" s="310"/>
      <c r="F94" s="310"/>
      <c r="G94" s="310"/>
      <c r="H94" s="1028"/>
      <c r="I94" s="310"/>
      <c r="J94" s="310"/>
      <c r="K94" s="310"/>
      <c r="L94" s="305"/>
      <c r="M94" s="310"/>
      <c r="N94" s="310"/>
      <c r="O94" s="1028"/>
      <c r="P94" s="310"/>
      <c r="Q94" s="310"/>
      <c r="R94" s="310"/>
      <c r="S94" s="2320"/>
      <c r="T94" s="255"/>
      <c r="U94" s="255"/>
      <c r="V94" s="1028"/>
      <c r="W94" s="310"/>
      <c r="X94" s="310"/>
      <c r="Y94" s="310"/>
      <c r="Z94" s="310"/>
      <c r="AA94" s="310"/>
      <c r="AB94" s="310"/>
      <c r="AC94" s="1028"/>
      <c r="AD94" s="310"/>
      <c r="AE94" s="310"/>
      <c r="AF94" s="310"/>
      <c r="AG94" s="310"/>
      <c r="AH94" s="310"/>
      <c r="AI94" s="310"/>
      <c r="AJ94" s="37">
        <f>SUM(F94:AE94)</f>
        <v>0</v>
      </c>
      <c r="AK94" s="38">
        <f>SUM(F95:AE95)</f>
        <v>0</v>
      </c>
    </row>
    <row r="95" spans="1:37">
      <c r="A95" s="39"/>
      <c r="B95" s="97"/>
      <c r="C95" s="98">
        <f>SUM(AJ93:AK95)</f>
        <v>0</v>
      </c>
      <c r="D95" s="164" t="s">
        <v>7</v>
      </c>
      <c r="E95" s="312"/>
      <c r="F95" s="312"/>
      <c r="G95" s="312"/>
      <c r="H95" s="2321"/>
      <c r="I95" s="313"/>
      <c r="J95" s="312"/>
      <c r="K95" s="313"/>
      <c r="L95" s="52"/>
      <c r="M95" s="312"/>
      <c r="N95" s="312"/>
      <c r="O95" s="2321"/>
      <c r="P95" s="313"/>
      <c r="Q95" s="312"/>
      <c r="R95" s="312"/>
      <c r="S95" s="2326"/>
      <c r="T95" s="308"/>
      <c r="U95" s="308"/>
      <c r="V95" s="2321"/>
      <c r="W95" s="313"/>
      <c r="X95" s="312"/>
      <c r="Y95" s="312"/>
      <c r="Z95" s="312"/>
      <c r="AA95" s="312"/>
      <c r="AB95" s="312"/>
      <c r="AC95" s="975"/>
      <c r="AD95" s="312"/>
      <c r="AE95" s="312"/>
      <c r="AF95" s="312"/>
      <c r="AG95" s="312"/>
      <c r="AH95" s="312"/>
      <c r="AI95" s="312"/>
      <c r="AJ95" s="320"/>
      <c r="AK95" s="33"/>
    </row>
    <row r="96" spans="1:37">
      <c r="B96" s="91"/>
      <c r="C96" s="84"/>
      <c r="D96" s="158" t="s">
        <v>8</v>
      </c>
      <c r="E96" s="310"/>
      <c r="F96" s="310"/>
      <c r="G96" s="310"/>
      <c r="H96" s="1028"/>
      <c r="I96" s="310"/>
      <c r="J96" s="310"/>
      <c r="K96" s="310"/>
      <c r="L96" s="310"/>
      <c r="M96" s="310"/>
      <c r="N96" s="310"/>
      <c r="O96" s="1028"/>
      <c r="P96" s="305"/>
      <c r="Q96" s="305"/>
      <c r="R96" s="310"/>
      <c r="S96" s="2320"/>
      <c r="T96" s="255"/>
      <c r="U96" s="255"/>
      <c r="V96" s="1028"/>
      <c r="W96" s="310"/>
      <c r="X96" s="310"/>
      <c r="Y96" s="310"/>
      <c r="Z96" s="310"/>
      <c r="AA96" s="310"/>
      <c r="AB96" s="310"/>
      <c r="AC96" s="1028"/>
      <c r="AD96" s="310"/>
      <c r="AE96" s="310"/>
      <c r="AF96" s="310"/>
      <c r="AG96" s="310"/>
      <c r="AH96" s="310"/>
      <c r="AI96" s="310"/>
      <c r="AJ96" s="37">
        <f>SUM(F96:AE96)</f>
        <v>0</v>
      </c>
      <c r="AK96" s="38">
        <f>SUM(F97:AE97)</f>
        <v>0</v>
      </c>
    </row>
    <row r="97" spans="1:37">
      <c r="A97" s="39"/>
      <c r="B97" s="97"/>
      <c r="C97" s="98">
        <f>SUM(AJ96:AK97)</f>
        <v>0</v>
      </c>
      <c r="D97" s="164" t="s">
        <v>9</v>
      </c>
      <c r="E97" s="312"/>
      <c r="F97" s="312"/>
      <c r="G97" s="312"/>
      <c r="H97" s="2321"/>
      <c r="I97" s="313"/>
      <c r="J97" s="308"/>
      <c r="K97" s="313"/>
      <c r="L97" s="313"/>
      <c r="M97" s="312"/>
      <c r="N97" s="312"/>
      <c r="O97" s="2321"/>
      <c r="P97" s="313"/>
      <c r="Q97" s="308"/>
      <c r="R97" s="308"/>
      <c r="S97" s="2319"/>
      <c r="T97" s="308"/>
      <c r="U97" s="308"/>
      <c r="V97" s="2321"/>
      <c r="W97" s="313"/>
      <c r="X97" s="308"/>
      <c r="Y97" s="308"/>
      <c r="Z97" s="308"/>
      <c r="AA97" s="312"/>
      <c r="AB97" s="312"/>
      <c r="AC97" s="975"/>
      <c r="AD97" s="312"/>
      <c r="AE97" s="312"/>
      <c r="AF97" s="312"/>
      <c r="AG97" s="308"/>
      <c r="AH97" s="312"/>
      <c r="AI97" s="312"/>
      <c r="AJ97" s="45"/>
      <c r="AK97" s="33"/>
    </row>
    <row r="98" spans="1:37">
      <c r="B98" s="83"/>
      <c r="C98" s="12" t="s">
        <v>78</v>
      </c>
      <c r="D98" s="152" t="s">
        <v>7</v>
      </c>
      <c r="E98" s="55"/>
      <c r="F98" s="55"/>
      <c r="G98" s="69"/>
      <c r="H98" s="938"/>
      <c r="I98" s="55"/>
      <c r="J98" s="55"/>
      <c r="K98" s="55"/>
      <c r="L98" s="55"/>
      <c r="M98" s="243"/>
      <c r="N98" s="55"/>
      <c r="O98" s="938"/>
      <c r="P98" s="232"/>
      <c r="Q98" s="209"/>
      <c r="R98" s="209"/>
      <c r="S98" s="1147"/>
      <c r="T98" s="209"/>
      <c r="U98" s="321"/>
      <c r="V98" s="938"/>
      <c r="W98" s="55"/>
      <c r="X98" s="55"/>
      <c r="Y98" s="55"/>
      <c r="Z98" s="55"/>
      <c r="AA98" s="55"/>
      <c r="AB98" s="69"/>
      <c r="AC98" s="2289"/>
      <c r="AD98" s="55"/>
      <c r="AE98" s="55"/>
      <c r="AF98" s="55"/>
      <c r="AG98" s="55"/>
      <c r="AH98" s="55"/>
      <c r="AI98" s="69"/>
      <c r="AJ98" s="32"/>
      <c r="AK98" s="33"/>
    </row>
    <row r="99" spans="1:37">
      <c r="B99" s="91"/>
      <c r="C99" s="12"/>
      <c r="D99" s="158" t="s">
        <v>8</v>
      </c>
      <c r="E99" s="36"/>
      <c r="F99" s="36"/>
      <c r="G99" s="36"/>
      <c r="H99" s="972"/>
      <c r="I99" s="36"/>
      <c r="J99" s="36"/>
      <c r="K99" s="36"/>
      <c r="L99" s="36"/>
      <c r="M99" s="93"/>
      <c r="N99" s="47"/>
      <c r="O99" s="941"/>
      <c r="P99" s="47"/>
      <c r="Q99" s="216"/>
      <c r="R99" s="216"/>
      <c r="S99" s="1148"/>
      <c r="T99" s="36"/>
      <c r="U99" s="36"/>
      <c r="V99" s="972"/>
      <c r="W99" s="36"/>
      <c r="X99" s="36"/>
      <c r="Y99" s="36"/>
      <c r="Z99" s="36"/>
      <c r="AA99" s="36"/>
      <c r="AB99" s="36"/>
      <c r="AC99" s="972"/>
      <c r="AD99" s="36"/>
      <c r="AE99" s="36"/>
      <c r="AF99" s="36"/>
      <c r="AG99" s="36"/>
      <c r="AH99" s="36"/>
      <c r="AI99" s="36"/>
      <c r="AJ99" s="37">
        <f>SUM(F99:AE99)</f>
        <v>0</v>
      </c>
      <c r="AK99" s="38">
        <f>SUM(F100:AE100)</f>
        <v>0</v>
      </c>
    </row>
    <row r="100" spans="1:37">
      <c r="A100" s="39"/>
      <c r="B100" s="97"/>
      <c r="C100" s="98">
        <f>SUM(AJ98:AK100)</f>
        <v>0</v>
      </c>
      <c r="D100" s="164" t="s">
        <v>9</v>
      </c>
      <c r="E100" s="44"/>
      <c r="F100" s="44"/>
      <c r="G100" s="44"/>
      <c r="H100" s="2328"/>
      <c r="I100" s="44"/>
      <c r="J100" s="44"/>
      <c r="K100" s="44"/>
      <c r="L100" s="44"/>
      <c r="M100" s="322"/>
      <c r="N100" s="53"/>
      <c r="O100" s="948"/>
      <c r="P100" s="323"/>
      <c r="Q100" s="324"/>
      <c r="R100" s="325"/>
      <c r="S100" s="1137"/>
      <c r="T100" s="44"/>
      <c r="U100" s="44"/>
      <c r="V100" s="2328"/>
      <c r="W100" s="44"/>
      <c r="X100" s="44"/>
      <c r="Y100" s="44"/>
      <c r="Z100" s="44"/>
      <c r="AA100" s="44"/>
      <c r="AB100" s="44"/>
      <c r="AC100" s="2328"/>
      <c r="AD100" s="167"/>
      <c r="AE100" s="167"/>
      <c r="AF100" s="167"/>
      <c r="AG100" s="44"/>
      <c r="AH100" s="44"/>
      <c r="AI100" s="44"/>
      <c r="AJ100" s="320"/>
      <c r="AK100" s="33"/>
    </row>
    <row r="101" spans="1:37">
      <c r="A101" s="39"/>
      <c r="B101" s="294"/>
      <c r="C101" s="176"/>
      <c r="D101" s="177"/>
      <c r="E101" s="109"/>
      <c r="F101" s="110"/>
      <c r="G101" s="109"/>
      <c r="H101" s="110"/>
      <c r="I101" s="126"/>
      <c r="J101" s="109"/>
      <c r="K101" s="110"/>
      <c r="L101" s="109"/>
      <c r="M101" s="110"/>
      <c r="N101" s="110"/>
      <c r="O101" s="109"/>
      <c r="P101" s="109"/>
      <c r="Q101" s="110" t="s">
        <v>44</v>
      </c>
      <c r="R101" s="110"/>
      <c r="S101" s="109"/>
      <c r="T101" s="110"/>
      <c r="U101" s="109"/>
      <c r="V101" s="326"/>
      <c r="W101" s="109"/>
      <c r="X101" s="109"/>
      <c r="Y101" s="110"/>
      <c r="Z101" s="109"/>
      <c r="AA101" s="110"/>
      <c r="AB101" s="110"/>
      <c r="AC101" s="109"/>
      <c r="AD101" s="109"/>
      <c r="AE101" s="109"/>
      <c r="AF101" s="110"/>
      <c r="AG101" s="109"/>
      <c r="AH101" s="109"/>
      <c r="AI101" s="110"/>
      <c r="AJ101" s="111"/>
      <c r="AK101" s="111"/>
    </row>
    <row r="102" spans="1:37">
      <c r="A102" s="106" t="s">
        <v>4</v>
      </c>
      <c r="B102" s="107" t="s">
        <v>5</v>
      </c>
      <c r="C102" s="327" t="s">
        <v>27</v>
      </c>
      <c r="D102" s="328"/>
      <c r="E102" s="110"/>
      <c r="F102" s="110"/>
      <c r="G102" s="109"/>
      <c r="H102" s="109"/>
      <c r="I102" s="109"/>
      <c r="J102" s="109"/>
      <c r="K102" s="110"/>
      <c r="L102" s="110"/>
      <c r="M102" s="110"/>
      <c r="N102" s="109"/>
      <c r="O102" s="109"/>
      <c r="P102" s="109"/>
      <c r="Q102" s="109"/>
      <c r="R102" s="110"/>
      <c r="S102" s="110"/>
      <c r="T102" s="110"/>
      <c r="U102" s="109"/>
      <c r="V102" s="109"/>
      <c r="W102" s="109"/>
      <c r="X102" s="109"/>
      <c r="Y102" s="110"/>
      <c r="Z102" s="110"/>
      <c r="AA102" s="110"/>
      <c r="AB102" s="109"/>
      <c r="AC102" s="109"/>
      <c r="AD102" s="109"/>
      <c r="AE102" s="109"/>
      <c r="AF102" s="110"/>
      <c r="AG102" s="110"/>
      <c r="AH102" s="110"/>
      <c r="AI102" s="110"/>
      <c r="AJ102" s="111"/>
      <c r="AK102" s="111"/>
    </row>
    <row r="103" spans="1:37">
      <c r="A103" s="329">
        <v>8.25</v>
      </c>
      <c r="B103" s="330"/>
      <c r="C103" s="331" t="s">
        <v>79</v>
      </c>
      <c r="D103" s="332" t="s">
        <v>29</v>
      </c>
      <c r="E103" s="180">
        <f t="shared" ref="E103:AI103" si="5">COUNTIF(E$163:E$186,$D$189)</f>
        <v>0</v>
      </c>
      <c r="F103" s="180">
        <f t="shared" si="5"/>
        <v>0</v>
      </c>
      <c r="G103" s="180">
        <f t="shared" si="5"/>
        <v>0</v>
      </c>
      <c r="H103" s="180">
        <f t="shared" si="5"/>
        <v>0</v>
      </c>
      <c r="I103" s="180">
        <f t="shared" si="5"/>
        <v>0</v>
      </c>
      <c r="J103" s="180">
        <f t="shared" si="5"/>
        <v>0</v>
      </c>
      <c r="K103" s="180">
        <f t="shared" si="5"/>
        <v>0</v>
      </c>
      <c r="L103" s="180">
        <f t="shared" si="5"/>
        <v>0</v>
      </c>
      <c r="M103" s="180">
        <f t="shared" si="5"/>
        <v>0</v>
      </c>
      <c r="N103" s="180">
        <f t="shared" si="5"/>
        <v>0</v>
      </c>
      <c r="O103" s="180">
        <f t="shared" si="5"/>
        <v>0</v>
      </c>
      <c r="P103" s="180">
        <f t="shared" si="5"/>
        <v>0</v>
      </c>
      <c r="Q103" s="180">
        <f t="shared" si="5"/>
        <v>0</v>
      </c>
      <c r="R103" s="180">
        <f t="shared" si="5"/>
        <v>0</v>
      </c>
      <c r="S103" s="180">
        <f t="shared" si="5"/>
        <v>0</v>
      </c>
      <c r="T103" s="180">
        <f t="shared" si="5"/>
        <v>0</v>
      </c>
      <c r="U103" s="180">
        <f t="shared" si="5"/>
        <v>0</v>
      </c>
      <c r="V103" s="180">
        <f t="shared" si="5"/>
        <v>0</v>
      </c>
      <c r="W103" s="180">
        <f t="shared" si="5"/>
        <v>0</v>
      </c>
      <c r="X103" s="180">
        <f t="shared" si="5"/>
        <v>0</v>
      </c>
      <c r="Y103" s="180">
        <f t="shared" si="5"/>
        <v>0</v>
      </c>
      <c r="Z103" s="180">
        <f t="shared" si="5"/>
        <v>0</v>
      </c>
      <c r="AA103" s="180">
        <f t="shared" si="5"/>
        <v>0</v>
      </c>
      <c r="AB103" s="180">
        <f t="shared" si="5"/>
        <v>0</v>
      </c>
      <c r="AC103" s="180">
        <f t="shared" si="5"/>
        <v>0</v>
      </c>
      <c r="AD103" s="180">
        <f t="shared" si="5"/>
        <v>0</v>
      </c>
      <c r="AE103" s="180">
        <f t="shared" si="5"/>
        <v>0</v>
      </c>
      <c r="AF103" s="180">
        <f t="shared" si="5"/>
        <v>0</v>
      </c>
      <c r="AG103" s="180">
        <f t="shared" si="5"/>
        <v>0</v>
      </c>
      <c r="AH103" s="180">
        <f t="shared" si="5"/>
        <v>0</v>
      </c>
      <c r="AI103" s="180">
        <f t="shared" si="5"/>
        <v>0</v>
      </c>
      <c r="AJ103" s="117"/>
      <c r="AK103" s="117"/>
    </row>
    <row r="104" spans="1:37">
      <c r="A104" s="332">
        <v>6</v>
      </c>
      <c r="B104" s="330"/>
      <c r="C104" s="333" t="s">
        <v>80</v>
      </c>
      <c r="D104" s="332" t="s">
        <v>31</v>
      </c>
      <c r="E104" s="185">
        <f t="shared" ref="E104:AI104" si="6">COUNTIF(E$163:E$186,$D$190)</f>
        <v>0</v>
      </c>
      <c r="F104" s="185">
        <f t="shared" si="6"/>
        <v>0</v>
      </c>
      <c r="G104" s="185">
        <f t="shared" si="6"/>
        <v>0</v>
      </c>
      <c r="H104" s="185">
        <f t="shared" si="6"/>
        <v>0</v>
      </c>
      <c r="I104" s="185">
        <f t="shared" si="6"/>
        <v>0</v>
      </c>
      <c r="J104" s="185">
        <f t="shared" si="6"/>
        <v>0</v>
      </c>
      <c r="K104" s="185">
        <f t="shared" si="6"/>
        <v>0</v>
      </c>
      <c r="L104" s="185">
        <f t="shared" si="6"/>
        <v>0</v>
      </c>
      <c r="M104" s="185">
        <f t="shared" si="6"/>
        <v>0</v>
      </c>
      <c r="N104" s="185">
        <f t="shared" si="6"/>
        <v>0</v>
      </c>
      <c r="O104" s="185">
        <f t="shared" si="6"/>
        <v>0</v>
      </c>
      <c r="P104" s="185">
        <f t="shared" si="6"/>
        <v>0</v>
      </c>
      <c r="Q104" s="185">
        <f t="shared" si="6"/>
        <v>0</v>
      </c>
      <c r="R104" s="185">
        <f t="shared" si="6"/>
        <v>0</v>
      </c>
      <c r="S104" s="185">
        <f t="shared" si="6"/>
        <v>0</v>
      </c>
      <c r="T104" s="185">
        <f t="shared" si="6"/>
        <v>0</v>
      </c>
      <c r="U104" s="185">
        <f t="shared" si="6"/>
        <v>0</v>
      </c>
      <c r="V104" s="185">
        <f t="shared" si="6"/>
        <v>0</v>
      </c>
      <c r="W104" s="185">
        <f t="shared" si="6"/>
        <v>0</v>
      </c>
      <c r="X104" s="185">
        <f t="shared" si="6"/>
        <v>0</v>
      </c>
      <c r="Y104" s="185">
        <f t="shared" si="6"/>
        <v>0</v>
      </c>
      <c r="Z104" s="185">
        <f t="shared" si="6"/>
        <v>0</v>
      </c>
      <c r="AA104" s="185">
        <f t="shared" si="6"/>
        <v>0</v>
      </c>
      <c r="AB104" s="185">
        <f t="shared" si="6"/>
        <v>0</v>
      </c>
      <c r="AC104" s="185">
        <f t="shared" si="6"/>
        <v>0</v>
      </c>
      <c r="AD104" s="185">
        <f t="shared" si="6"/>
        <v>0</v>
      </c>
      <c r="AE104" s="185">
        <f t="shared" si="6"/>
        <v>0</v>
      </c>
      <c r="AF104" s="185">
        <f t="shared" si="6"/>
        <v>0</v>
      </c>
      <c r="AG104" s="185">
        <f t="shared" si="6"/>
        <v>0</v>
      </c>
      <c r="AH104" s="185">
        <f t="shared" si="6"/>
        <v>0</v>
      </c>
      <c r="AI104" s="185">
        <f t="shared" si="6"/>
        <v>0</v>
      </c>
      <c r="AJ104" s="117"/>
      <c r="AK104" s="117"/>
    </row>
    <row r="105" spans="1:37">
      <c r="A105" s="329">
        <v>6.25</v>
      </c>
      <c r="B105" s="330"/>
      <c r="C105" s="331" t="s">
        <v>81</v>
      </c>
      <c r="D105" s="332" t="s">
        <v>82</v>
      </c>
      <c r="E105" s="123">
        <f t="shared" ref="E105:AI105" si="7">COUNTIF(E$163:E$186,$D$191)</f>
        <v>0</v>
      </c>
      <c r="F105" s="123">
        <f t="shared" si="7"/>
        <v>0</v>
      </c>
      <c r="G105" s="123">
        <f t="shared" si="7"/>
        <v>0</v>
      </c>
      <c r="H105" s="123">
        <f t="shared" si="7"/>
        <v>0</v>
      </c>
      <c r="I105" s="123">
        <f t="shared" si="7"/>
        <v>0</v>
      </c>
      <c r="J105" s="123">
        <f t="shared" si="7"/>
        <v>0</v>
      </c>
      <c r="K105" s="123">
        <f t="shared" si="7"/>
        <v>0</v>
      </c>
      <c r="L105" s="123">
        <f t="shared" si="7"/>
        <v>0</v>
      </c>
      <c r="M105" s="123">
        <f t="shared" si="7"/>
        <v>0</v>
      </c>
      <c r="N105" s="123">
        <f t="shared" si="7"/>
        <v>0</v>
      </c>
      <c r="O105" s="123">
        <f t="shared" si="7"/>
        <v>0</v>
      </c>
      <c r="P105" s="123">
        <f t="shared" si="7"/>
        <v>0</v>
      </c>
      <c r="Q105" s="123">
        <f t="shared" si="7"/>
        <v>0</v>
      </c>
      <c r="R105" s="123">
        <f t="shared" si="7"/>
        <v>0</v>
      </c>
      <c r="S105" s="123">
        <f t="shared" si="7"/>
        <v>0</v>
      </c>
      <c r="T105" s="123">
        <f t="shared" si="7"/>
        <v>0</v>
      </c>
      <c r="U105" s="123">
        <f t="shared" si="7"/>
        <v>0</v>
      </c>
      <c r="V105" s="123">
        <f t="shared" si="7"/>
        <v>0</v>
      </c>
      <c r="W105" s="123">
        <f t="shared" si="7"/>
        <v>0</v>
      </c>
      <c r="X105" s="123">
        <f t="shared" si="7"/>
        <v>0</v>
      </c>
      <c r="Y105" s="123">
        <f t="shared" si="7"/>
        <v>0</v>
      </c>
      <c r="Z105" s="123">
        <f t="shared" si="7"/>
        <v>0</v>
      </c>
      <c r="AA105" s="123">
        <f t="shared" si="7"/>
        <v>0</v>
      </c>
      <c r="AB105" s="123">
        <f t="shared" si="7"/>
        <v>0</v>
      </c>
      <c r="AC105" s="123">
        <f t="shared" si="7"/>
        <v>0</v>
      </c>
      <c r="AD105" s="123">
        <f t="shared" si="7"/>
        <v>0</v>
      </c>
      <c r="AE105" s="123">
        <f t="shared" si="7"/>
        <v>0</v>
      </c>
      <c r="AF105" s="123">
        <f t="shared" si="7"/>
        <v>0</v>
      </c>
      <c r="AG105" s="123">
        <f t="shared" si="7"/>
        <v>0</v>
      </c>
      <c r="AH105" s="123">
        <f t="shared" si="7"/>
        <v>0</v>
      </c>
      <c r="AI105" s="123">
        <f t="shared" si="7"/>
        <v>0</v>
      </c>
      <c r="AJ105" s="117"/>
      <c r="AK105" s="117"/>
    </row>
    <row r="106" spans="1:37">
      <c r="A106" s="127" t="s">
        <v>32</v>
      </c>
      <c r="B106" s="193"/>
      <c r="C106" s="129">
        <f>SUM(AJ74:AJ81)</f>
        <v>0</v>
      </c>
      <c r="D106" s="130"/>
      <c r="E106" s="131">
        <f t="shared" ref="E106:AI106" si="8">SUM(E74:E100)</f>
        <v>0</v>
      </c>
      <c r="F106" s="131">
        <f t="shared" si="8"/>
        <v>0</v>
      </c>
      <c r="G106" s="131">
        <f t="shared" si="8"/>
        <v>0</v>
      </c>
      <c r="H106" s="131">
        <f t="shared" si="8"/>
        <v>0</v>
      </c>
      <c r="I106" s="131">
        <f t="shared" si="8"/>
        <v>0</v>
      </c>
      <c r="J106" s="131">
        <f t="shared" si="8"/>
        <v>0</v>
      </c>
      <c r="K106" s="131">
        <f t="shared" si="8"/>
        <v>0</v>
      </c>
      <c r="L106" s="131">
        <f t="shared" si="8"/>
        <v>0</v>
      </c>
      <c r="M106" s="131">
        <f t="shared" si="8"/>
        <v>0</v>
      </c>
      <c r="N106" s="131">
        <f t="shared" si="8"/>
        <v>0</v>
      </c>
      <c r="O106" s="131">
        <f t="shared" si="8"/>
        <v>0</v>
      </c>
      <c r="P106" s="131">
        <f t="shared" si="8"/>
        <v>0</v>
      </c>
      <c r="Q106" s="131">
        <f t="shared" si="8"/>
        <v>0</v>
      </c>
      <c r="R106" s="131">
        <f t="shared" si="8"/>
        <v>0</v>
      </c>
      <c r="S106" s="131">
        <f t="shared" si="8"/>
        <v>0</v>
      </c>
      <c r="T106" s="131">
        <f t="shared" si="8"/>
        <v>0</v>
      </c>
      <c r="U106" s="131">
        <f t="shared" si="8"/>
        <v>0</v>
      </c>
      <c r="V106" s="131">
        <f t="shared" si="8"/>
        <v>0</v>
      </c>
      <c r="W106" s="131">
        <f t="shared" si="8"/>
        <v>0</v>
      </c>
      <c r="X106" s="131">
        <f t="shared" si="8"/>
        <v>0</v>
      </c>
      <c r="Y106" s="131">
        <f t="shared" si="8"/>
        <v>0</v>
      </c>
      <c r="Z106" s="131">
        <f t="shared" si="8"/>
        <v>0</v>
      </c>
      <c r="AA106" s="131">
        <f t="shared" si="8"/>
        <v>0</v>
      </c>
      <c r="AB106" s="131">
        <f t="shared" si="8"/>
        <v>0</v>
      </c>
      <c r="AC106" s="131">
        <f t="shared" si="8"/>
        <v>0</v>
      </c>
      <c r="AD106" s="131">
        <f t="shared" si="8"/>
        <v>0</v>
      </c>
      <c r="AE106" s="131">
        <f t="shared" si="8"/>
        <v>0</v>
      </c>
      <c r="AF106" s="131">
        <f t="shared" si="8"/>
        <v>0</v>
      </c>
      <c r="AG106" s="131">
        <f t="shared" si="8"/>
        <v>0</v>
      </c>
      <c r="AH106" s="131">
        <f t="shared" si="8"/>
        <v>0</v>
      </c>
      <c r="AI106" s="131">
        <f t="shared" si="8"/>
        <v>0</v>
      </c>
      <c r="AJ106" s="132">
        <f>SUM(F106:AE106)</f>
        <v>0</v>
      </c>
      <c r="AK106" s="133" t="s">
        <v>33</v>
      </c>
    </row>
    <row r="107" spans="1:37">
      <c r="A107" s="135" t="s">
        <v>34</v>
      </c>
      <c r="B107" s="195"/>
      <c r="C107" s="196">
        <f>SUM(AK74:AK81)</f>
        <v>0</v>
      </c>
      <c r="D107" s="130"/>
      <c r="E107" s="137" t="str">
        <f>IF(E106=12.25,1,"ERRORE")</f>
        <v>ERRORE</v>
      </c>
      <c r="F107" s="137">
        <f>IF(F106=0,1,"ERRORE")</f>
        <v>1</v>
      </c>
      <c r="G107" s="137" t="str">
        <f>IF(G106=14.25,1,"ERRORE")</f>
        <v>ERRORE</v>
      </c>
      <c r="H107" s="137" t="str">
        <f>IF(H106=14.25,1,"ERRORE")</f>
        <v>ERRORE</v>
      </c>
      <c r="I107" s="137" t="str">
        <f>IF(I106=14.25,1,"ERRORE")</f>
        <v>ERRORE</v>
      </c>
      <c r="J107" s="137" t="str">
        <f>IF(J106=14.25,1,"ERRORE")</f>
        <v>ERRORE</v>
      </c>
      <c r="K107" s="137" t="str">
        <f>IF(K106=14.25,1,"ERRORE")</f>
        <v>ERRORE</v>
      </c>
      <c r="L107" s="137" t="str">
        <f>IF(L106=12.25,1,"ERRORE")</f>
        <v>ERRORE</v>
      </c>
      <c r="M107" s="137">
        <f>IF(M106=0,1,"ERRORE")</f>
        <v>1</v>
      </c>
      <c r="N107" s="137" t="str">
        <f>IF(N106=14.25,1,"ERRORE")</f>
        <v>ERRORE</v>
      </c>
      <c r="O107" s="137" t="str">
        <f>IF(O106=14.25,1,"ERRORE")</f>
        <v>ERRORE</v>
      </c>
      <c r="P107" s="137" t="str">
        <f>IF(P106=14.25,1,"ERRORE")</f>
        <v>ERRORE</v>
      </c>
      <c r="Q107" s="137" t="str">
        <f>IF(Q106=14.25,1,"ERRORE")</f>
        <v>ERRORE</v>
      </c>
      <c r="R107" s="137" t="str">
        <f>IF(R106=14.25,1,"ERRORE")</f>
        <v>ERRORE</v>
      </c>
      <c r="S107" s="137" t="str">
        <f>IF(S106=12.25,1,"ERRORE")</f>
        <v>ERRORE</v>
      </c>
      <c r="T107" s="137">
        <f>IF(T106=0,1,"ERRORE")</f>
        <v>1</v>
      </c>
      <c r="U107" s="137">
        <f>IF(U106=0,1,"ERRORE")</f>
        <v>1</v>
      </c>
      <c r="V107" s="137" t="str">
        <f>IF(V106=14.25,1,"ERRORE")</f>
        <v>ERRORE</v>
      </c>
      <c r="W107" s="137" t="str">
        <f>IF(W106=14.25,1,"ERRORE")</f>
        <v>ERRORE</v>
      </c>
      <c r="X107" s="137" t="str">
        <f>IF(X106=14.25,1,"ERRORE")</f>
        <v>ERRORE</v>
      </c>
      <c r="Y107" s="137">
        <f>IF(Y106=0,1,"ERRORE")</f>
        <v>1</v>
      </c>
      <c r="Z107" s="137" t="str">
        <f>IF(Z106=12.25,1,"ERRORE")</f>
        <v>ERRORE</v>
      </c>
      <c r="AA107" s="137">
        <f>IF(AA106=0,1,"ERRORE")</f>
        <v>1</v>
      </c>
      <c r="AB107" s="137" t="str">
        <f>IF(AB106=14.25,1,"ERRORE")</f>
        <v>ERRORE</v>
      </c>
      <c r="AC107" s="137" t="str">
        <f>IF(AC106=14.25,1,"ERRORE")</f>
        <v>ERRORE</v>
      </c>
      <c r="AD107" s="137" t="str">
        <f>IF(AD106=14.25,1,"ERRORE")</f>
        <v>ERRORE</v>
      </c>
      <c r="AE107" s="137" t="str">
        <f>IF(AE106=14.25,1,"ERRORE")</f>
        <v>ERRORE</v>
      </c>
      <c r="AF107" s="137">
        <f>IF(AF106=0,1,"ERRORE")</f>
        <v>1</v>
      </c>
      <c r="AG107" s="137" t="str">
        <f>IF(AG106=12.25,1,"ERRORE")</f>
        <v>ERRORE</v>
      </c>
      <c r="AH107" s="137" t="str">
        <f>IF(AH106=12.25,1,"ERRORE")</f>
        <v>ERRORE</v>
      </c>
      <c r="AI107" s="137">
        <f>IF(AI106=0,1,"ERRORE")</f>
        <v>1</v>
      </c>
      <c r="AJ107" s="138">
        <f>SUM(AJ74:AK100)</f>
        <v>0</v>
      </c>
      <c r="AK107" s="133" t="s">
        <v>35</v>
      </c>
    </row>
    <row r="108" spans="1:37">
      <c r="A108" s="139" t="s">
        <v>36</v>
      </c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34"/>
      <c r="AK108" s="133"/>
    </row>
  </sheetData>
  <mergeCells count="16">
    <mergeCell ref="C98:C99"/>
    <mergeCell ref="C78:C80"/>
    <mergeCell ref="C82:C84"/>
    <mergeCell ref="C86:C88"/>
    <mergeCell ref="C90:C91"/>
    <mergeCell ref="C93:C94"/>
    <mergeCell ref="C45:C47"/>
    <mergeCell ref="C49:C51"/>
    <mergeCell ref="C53:C55"/>
    <mergeCell ref="C57:C59"/>
    <mergeCell ref="C74:C76"/>
    <mergeCell ref="B1:AI2"/>
    <mergeCell ref="C29:C31"/>
    <mergeCell ref="C33:C35"/>
    <mergeCell ref="C37:C39"/>
    <mergeCell ref="C41:C43"/>
  </mergeCells>
  <conditionalFormatting sqref="E103:AI105">
    <cfRule type="cellIs" dxfId="3" priority="2" operator="equal">
      <formula>0</formula>
    </cfRule>
  </conditionalFormatting>
  <conditionalFormatting sqref="E63:AI65">
    <cfRule type="cellIs" dxfId="2" priority="3" operator="equal">
      <formula>0</formula>
    </cfRule>
  </conditionalFormatting>
  <conditionalFormatting sqref="E63:AI65">
    <cfRule type="cellIs" dxfId="1" priority="4" operator="notEqual">
      <formula>1</formula>
    </cfRule>
  </conditionalFormatting>
  <conditionalFormatting sqref="E103:AI105">
    <cfRule type="cellIs" dxfId="0" priority="5" operator="notEqual">
      <formula>1</formula>
    </cfRule>
  </conditionalFormatting>
  <pageMargins left="3.9583333333333297E-2" right="0" top="0.11874999999999999" bottom="0" header="0.51180555555555496" footer="0.51180555555555496"/>
  <pageSetup paperSize="9" scale="89" firstPageNumber="0" orientation="landscape" horizontalDpi="300" verticalDpi="300"/>
  <colBreaks count="1" manualBreakCount="1">
    <brk id="3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84"/>
  <sheetViews>
    <sheetView topLeftCell="A190" zoomScale="75" zoomScaleNormal="75" workbookViewId="0">
      <selection activeCell="AI33" sqref="AI33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13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285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286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6" t="s">
        <v>89</v>
      </c>
      <c r="F4" s="936" t="s">
        <v>4</v>
      </c>
      <c r="G4" s="26" t="s">
        <v>186</v>
      </c>
      <c r="H4" s="26" t="s">
        <v>29</v>
      </c>
      <c r="I4" s="26" t="s">
        <v>29</v>
      </c>
      <c r="J4" s="26" t="s">
        <v>187</v>
      </c>
      <c r="K4" s="26" t="s">
        <v>188</v>
      </c>
      <c r="L4" s="1186" t="s">
        <v>89</v>
      </c>
      <c r="M4" s="936" t="s">
        <v>4</v>
      </c>
      <c r="N4" s="26" t="s">
        <v>186</v>
      </c>
      <c r="O4" s="26" t="s">
        <v>29</v>
      </c>
      <c r="P4" s="26" t="s">
        <v>29</v>
      </c>
      <c r="Q4" s="26" t="s">
        <v>187</v>
      </c>
      <c r="R4" s="26" t="s">
        <v>188</v>
      </c>
      <c r="S4" s="26" t="s">
        <v>89</v>
      </c>
      <c r="T4" s="936" t="s">
        <v>4</v>
      </c>
      <c r="U4" s="26" t="s">
        <v>186</v>
      </c>
      <c r="V4" s="26" t="s">
        <v>29</v>
      </c>
      <c r="W4" s="26" t="s">
        <v>29</v>
      </c>
      <c r="X4" s="26" t="s">
        <v>187</v>
      </c>
      <c r="Y4" s="26" t="s">
        <v>188</v>
      </c>
      <c r="Z4" s="26" t="s">
        <v>89</v>
      </c>
      <c r="AA4" s="936" t="s">
        <v>4</v>
      </c>
      <c r="AB4" s="26" t="s">
        <v>186</v>
      </c>
      <c r="AC4" s="1186" t="s">
        <v>29</v>
      </c>
      <c r="AD4" s="1186" t="s">
        <v>29</v>
      </c>
      <c r="AE4" s="26" t="s">
        <v>187</v>
      </c>
      <c r="AF4" s="26" t="s">
        <v>188</v>
      </c>
      <c r="AG4" s="26" t="s">
        <v>89</v>
      </c>
      <c r="AH4" s="936" t="s">
        <v>4</v>
      </c>
      <c r="AI4" s="26" t="s">
        <v>186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1187"/>
      <c r="F5" s="1188"/>
      <c r="G5" s="1189"/>
      <c r="H5" s="1189"/>
      <c r="I5" s="1189"/>
      <c r="J5" s="1189"/>
      <c r="K5" s="1189"/>
      <c r="L5" s="1190"/>
      <c r="M5" s="1188"/>
      <c r="N5" s="1189"/>
      <c r="O5" s="1189"/>
      <c r="P5" s="1189"/>
      <c r="Q5" s="1189"/>
      <c r="R5" s="1189"/>
      <c r="S5" s="1189"/>
      <c r="T5" s="1188"/>
      <c r="U5" s="1189"/>
      <c r="V5" s="1189"/>
      <c r="W5" s="1189"/>
      <c r="X5" s="1189"/>
      <c r="Y5" s="1189"/>
      <c r="Z5" s="1189"/>
      <c r="AA5" s="1188"/>
      <c r="AB5" s="1189"/>
      <c r="AC5" s="1190"/>
      <c r="AD5" s="1190"/>
      <c r="AE5" s="1189"/>
      <c r="AF5" s="1189"/>
      <c r="AG5" s="1189"/>
      <c r="AH5" s="1188"/>
      <c r="AI5" s="1191"/>
      <c r="AJ5" s="32"/>
      <c r="AK5" s="33"/>
    </row>
    <row r="6" spans="1:37">
      <c r="B6" s="34"/>
      <c r="C6" s="13"/>
      <c r="D6" s="35" t="s">
        <v>8</v>
      </c>
      <c r="E6" s="1192"/>
      <c r="F6" s="1193"/>
      <c r="G6" s="1194"/>
      <c r="H6" s="1194"/>
      <c r="I6" s="1194"/>
      <c r="J6" s="1194"/>
      <c r="K6" s="1194"/>
      <c r="L6" s="1195"/>
      <c r="M6" s="1193"/>
      <c r="N6" s="1194"/>
      <c r="O6" s="1194"/>
      <c r="P6" s="1194"/>
      <c r="Q6" s="1194"/>
      <c r="R6" s="1194"/>
      <c r="S6" s="1194"/>
      <c r="T6" s="1193"/>
      <c r="U6" s="1194"/>
      <c r="V6" s="1194"/>
      <c r="W6" s="1194"/>
      <c r="X6" s="1194"/>
      <c r="Y6" s="1194"/>
      <c r="Z6" s="1194"/>
      <c r="AA6" s="1193"/>
      <c r="AB6" s="1194"/>
      <c r="AC6" s="1195"/>
      <c r="AD6" s="1195"/>
      <c r="AE6" s="1194"/>
      <c r="AF6" s="1194"/>
      <c r="AG6" s="1194"/>
      <c r="AH6" s="1193"/>
      <c r="AI6" s="119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1197"/>
      <c r="F7" s="1198"/>
      <c r="G7" s="1199"/>
      <c r="H7" s="1199"/>
      <c r="I7" s="1199"/>
      <c r="J7" s="1199"/>
      <c r="K7" s="1199"/>
      <c r="L7" s="1200"/>
      <c r="M7" s="1198"/>
      <c r="N7" s="1199"/>
      <c r="O7" s="1199"/>
      <c r="P7" s="1199"/>
      <c r="Q7" s="1199"/>
      <c r="R7" s="1199"/>
      <c r="S7" s="1199"/>
      <c r="T7" s="1198"/>
      <c r="U7" s="1199"/>
      <c r="V7" s="1199"/>
      <c r="W7" s="1199"/>
      <c r="X7" s="1199"/>
      <c r="Y7" s="1199"/>
      <c r="Z7" s="1199"/>
      <c r="AA7" s="1198"/>
      <c r="AB7" s="1199"/>
      <c r="AC7" s="1200"/>
      <c r="AD7" s="1200"/>
      <c r="AE7" s="1199"/>
      <c r="AF7" s="1199"/>
      <c r="AG7" s="1199"/>
      <c r="AH7" s="1198"/>
      <c r="AI7" s="1201"/>
      <c r="AJ7" s="45"/>
      <c r="AK7" s="33"/>
    </row>
    <row r="8" spans="1:37">
      <c r="B8" s="29"/>
      <c r="C8" s="46" t="s">
        <v>10</v>
      </c>
      <c r="D8" s="30" t="s">
        <v>7</v>
      </c>
      <c r="E8" s="1187"/>
      <c r="F8" s="1188"/>
      <c r="G8" s="1189"/>
      <c r="H8" s="1189"/>
      <c r="I8" s="1189"/>
      <c r="J8" s="1189"/>
      <c r="K8" s="1189"/>
      <c r="L8" s="1190"/>
      <c r="M8" s="1188"/>
      <c r="N8" s="1189"/>
      <c r="O8" s="1189"/>
      <c r="P8" s="1189"/>
      <c r="Q8" s="1189"/>
      <c r="R8" s="1189"/>
      <c r="S8" s="1189"/>
      <c r="T8" s="1188"/>
      <c r="U8" s="1189"/>
      <c r="V8" s="1189"/>
      <c r="W8" s="1189"/>
      <c r="X8" s="1189"/>
      <c r="Y8" s="1189"/>
      <c r="Z8" s="1189"/>
      <c r="AA8" s="1188"/>
      <c r="AB8" s="1189"/>
      <c r="AC8" s="1190"/>
      <c r="AD8" s="1190"/>
      <c r="AE8" s="1189"/>
      <c r="AF8" s="1189"/>
      <c r="AG8" s="1189"/>
      <c r="AH8" s="1188"/>
      <c r="AI8" s="1191"/>
      <c r="AJ8" s="32"/>
      <c r="AK8" s="33"/>
    </row>
    <row r="9" spans="1:37">
      <c r="B9" s="34"/>
      <c r="C9" s="48"/>
      <c r="D9" s="35" t="s">
        <v>8</v>
      </c>
      <c r="E9" s="1192"/>
      <c r="F9" s="1193"/>
      <c r="G9" s="1194"/>
      <c r="H9" s="1194"/>
      <c r="I9" s="1194"/>
      <c r="J9" s="1194"/>
      <c r="K9" s="1194"/>
      <c r="L9" s="1195"/>
      <c r="M9" s="1193"/>
      <c r="N9" s="1194"/>
      <c r="O9" s="1194"/>
      <c r="P9" s="1194"/>
      <c r="Q9" s="1194"/>
      <c r="R9" s="1194"/>
      <c r="S9" s="1194"/>
      <c r="T9" s="1193"/>
      <c r="U9" s="1194"/>
      <c r="V9" s="1194"/>
      <c r="W9" s="1194"/>
      <c r="X9" s="1194"/>
      <c r="Y9" s="1194"/>
      <c r="Z9" s="1194"/>
      <c r="AA9" s="1193"/>
      <c r="AB9" s="1194"/>
      <c r="AC9" s="1195"/>
      <c r="AD9" s="1195"/>
      <c r="AE9" s="1194"/>
      <c r="AF9" s="1194"/>
      <c r="AG9" s="1194"/>
      <c r="AH9" s="1193"/>
      <c r="AI9" s="119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1202"/>
      <c r="F10" s="1203"/>
      <c r="G10" s="1204"/>
      <c r="H10" s="1204"/>
      <c r="I10" s="1204"/>
      <c r="J10" s="1204"/>
      <c r="K10" s="1204"/>
      <c r="L10" s="1205"/>
      <c r="M10" s="1203"/>
      <c r="N10" s="1204"/>
      <c r="O10" s="1204"/>
      <c r="P10" s="1204"/>
      <c r="Q10" s="1204"/>
      <c r="R10" s="1204"/>
      <c r="S10" s="1204"/>
      <c r="T10" s="1203"/>
      <c r="U10" s="1204"/>
      <c r="V10" s="1204"/>
      <c r="W10" s="1204"/>
      <c r="X10" s="1204"/>
      <c r="Y10" s="1204"/>
      <c r="Z10" s="1204"/>
      <c r="AA10" s="1203"/>
      <c r="AB10" s="1204"/>
      <c r="AC10" s="1205"/>
      <c r="AD10" s="1205"/>
      <c r="AE10" s="1204"/>
      <c r="AF10" s="1204"/>
      <c r="AG10" s="1204"/>
      <c r="AH10" s="1203"/>
      <c r="AI10" s="1206"/>
      <c r="AJ10" s="45"/>
      <c r="AK10" s="33"/>
    </row>
    <row r="11" spans="1:37">
      <c r="B11" s="29"/>
      <c r="C11" s="49"/>
      <c r="D11" s="30" t="s">
        <v>7</v>
      </c>
      <c r="E11" s="1187"/>
      <c r="F11" s="1188"/>
      <c r="G11" s="1189"/>
      <c r="H11" s="1189"/>
      <c r="I11" s="1189"/>
      <c r="J11" s="1189"/>
      <c r="K11" s="1189"/>
      <c r="L11" s="1190"/>
      <c r="M11" s="1188"/>
      <c r="N11" s="1189"/>
      <c r="O11" s="1189"/>
      <c r="P11" s="1189"/>
      <c r="Q11" s="1189"/>
      <c r="R11" s="1189"/>
      <c r="S11" s="1189"/>
      <c r="T11" s="1188"/>
      <c r="U11" s="1189"/>
      <c r="V11" s="1189"/>
      <c r="W11" s="1189"/>
      <c r="X11" s="1189"/>
      <c r="Y11" s="1189"/>
      <c r="Z11" s="1189"/>
      <c r="AA11" s="1188"/>
      <c r="AB11" s="1189"/>
      <c r="AC11" s="1190"/>
      <c r="AD11" s="1190"/>
      <c r="AE11" s="1189"/>
      <c r="AF11" s="1189"/>
      <c r="AG11" s="1189"/>
      <c r="AH11" s="1188"/>
      <c r="AI11" s="1191"/>
      <c r="AJ11" s="32"/>
      <c r="AK11" s="33"/>
    </row>
    <row r="12" spans="1:37">
      <c r="B12" s="34"/>
      <c r="C12" s="50"/>
      <c r="D12" s="35" t="s">
        <v>8</v>
      </c>
      <c r="E12" s="1207"/>
      <c r="F12" s="1208"/>
      <c r="G12" s="1209"/>
      <c r="H12" s="1209"/>
      <c r="I12" s="1209"/>
      <c r="J12" s="1194"/>
      <c r="K12" s="1209"/>
      <c r="L12" s="1210"/>
      <c r="M12" s="1208"/>
      <c r="N12" s="1209"/>
      <c r="O12" s="1209"/>
      <c r="P12" s="1209"/>
      <c r="Q12" s="1194"/>
      <c r="R12" s="1194"/>
      <c r="S12" s="1194"/>
      <c r="T12" s="1208"/>
      <c r="U12" s="1209"/>
      <c r="V12" s="1209"/>
      <c r="W12" s="1209"/>
      <c r="X12" s="1194"/>
      <c r="Y12" s="1194"/>
      <c r="Z12" s="1194"/>
      <c r="AA12" s="1208"/>
      <c r="AB12" s="1209"/>
      <c r="AC12" s="1210"/>
      <c r="AD12" s="1210"/>
      <c r="AE12" s="1209"/>
      <c r="AF12" s="1209"/>
      <c r="AG12" s="1194"/>
      <c r="AH12" s="1208"/>
      <c r="AI12" s="1211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1212"/>
      <c r="F13" s="1213"/>
      <c r="G13" s="1214"/>
      <c r="H13" s="1215"/>
      <c r="I13" s="1215"/>
      <c r="J13" s="1204"/>
      <c r="K13" s="1215"/>
      <c r="L13" s="1216"/>
      <c r="M13" s="1213"/>
      <c r="N13" s="1214"/>
      <c r="O13" s="1215"/>
      <c r="P13" s="1215"/>
      <c r="Q13" s="1204"/>
      <c r="R13" s="1204"/>
      <c r="S13" s="1204"/>
      <c r="T13" s="1213"/>
      <c r="U13" s="1214"/>
      <c r="V13" s="1215"/>
      <c r="W13" s="1215"/>
      <c r="X13" s="1204"/>
      <c r="Y13" s="1204"/>
      <c r="Z13" s="1204"/>
      <c r="AA13" s="1213"/>
      <c r="AB13" s="1214"/>
      <c r="AC13" s="1217"/>
      <c r="AD13" s="1217"/>
      <c r="AE13" s="1214"/>
      <c r="AF13" s="1214"/>
      <c r="AG13" s="1204"/>
      <c r="AH13" s="1213"/>
      <c r="AI13" s="1218"/>
      <c r="AJ13" s="45"/>
      <c r="AK13" s="33"/>
    </row>
    <row r="14" spans="1:37">
      <c r="B14" s="29"/>
      <c r="C14" s="54" t="s">
        <v>11</v>
      </c>
      <c r="D14" s="30" t="s">
        <v>7</v>
      </c>
      <c r="E14" s="1187"/>
      <c r="F14" s="1188"/>
      <c r="G14" s="1189"/>
      <c r="H14" s="1189"/>
      <c r="I14" s="1189"/>
      <c r="J14" s="1189"/>
      <c r="K14" s="1189"/>
      <c r="L14" s="1190"/>
      <c r="M14" s="1188"/>
      <c r="N14" s="1189"/>
      <c r="O14" s="1189"/>
      <c r="P14" s="1189"/>
      <c r="Q14" s="1189"/>
      <c r="R14" s="1189"/>
      <c r="S14" s="1189"/>
      <c r="T14" s="1188"/>
      <c r="U14" s="1189"/>
      <c r="V14" s="1189"/>
      <c r="W14" s="1189"/>
      <c r="X14" s="1189"/>
      <c r="Y14" s="1189"/>
      <c r="Z14" s="1189"/>
      <c r="AA14" s="1188"/>
      <c r="AB14" s="1189"/>
      <c r="AC14" s="1190"/>
      <c r="AD14" s="1190"/>
      <c r="AE14" s="1189"/>
      <c r="AF14" s="1189"/>
      <c r="AG14" s="1189"/>
      <c r="AH14" s="1188"/>
      <c r="AI14" s="1191"/>
      <c r="AJ14" s="32"/>
      <c r="AK14" s="33"/>
    </row>
    <row r="15" spans="1:37">
      <c r="B15" s="34"/>
      <c r="C15" s="56" t="s">
        <v>11</v>
      </c>
      <c r="D15" s="35" t="s">
        <v>8</v>
      </c>
      <c r="E15" s="1207"/>
      <c r="F15" s="1208"/>
      <c r="G15" s="1209"/>
      <c r="H15" s="1209"/>
      <c r="I15" s="1209"/>
      <c r="J15" s="1219"/>
      <c r="K15" s="1209"/>
      <c r="L15" s="1210"/>
      <c r="M15" s="1208"/>
      <c r="N15" s="1209"/>
      <c r="O15" s="1209"/>
      <c r="P15" s="1209"/>
      <c r="Q15" s="1219"/>
      <c r="R15" s="1219"/>
      <c r="S15" s="1219"/>
      <c r="T15" s="1208"/>
      <c r="U15" s="1209"/>
      <c r="V15" s="1209"/>
      <c r="W15" s="1209"/>
      <c r="X15" s="1209"/>
      <c r="Y15" s="1209"/>
      <c r="Z15" s="1209"/>
      <c r="AA15" s="1208"/>
      <c r="AB15" s="1209"/>
      <c r="AC15" s="1220"/>
      <c r="AD15" s="1210"/>
      <c r="AE15" s="1209"/>
      <c r="AF15" s="1209"/>
      <c r="AG15" s="1209"/>
      <c r="AH15" s="1208"/>
      <c r="AI15" s="1211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1212"/>
      <c r="F16" s="1213"/>
      <c r="G16" s="1214"/>
      <c r="H16" s="1215"/>
      <c r="I16" s="1215"/>
      <c r="J16" s="1214"/>
      <c r="K16" s="1215"/>
      <c r="L16" s="1216"/>
      <c r="M16" s="1213"/>
      <c r="N16" s="1214"/>
      <c r="O16" s="1215"/>
      <c r="P16" s="1215"/>
      <c r="Q16" s="1214"/>
      <c r="R16" s="1214"/>
      <c r="S16" s="1214"/>
      <c r="T16" s="1213"/>
      <c r="U16" s="1214"/>
      <c r="V16" s="1215"/>
      <c r="W16" s="1215"/>
      <c r="X16" s="1214"/>
      <c r="Y16" s="1214"/>
      <c r="Z16" s="1214"/>
      <c r="AA16" s="1213"/>
      <c r="AB16" s="1214"/>
      <c r="AC16" s="1217"/>
      <c r="AD16" s="1217"/>
      <c r="AE16" s="1214"/>
      <c r="AF16" s="1214"/>
      <c r="AG16" s="1214"/>
      <c r="AH16" s="1213"/>
      <c r="AI16" s="1218"/>
      <c r="AJ16" s="45"/>
      <c r="AK16" s="33"/>
    </row>
    <row r="17" spans="1:40">
      <c r="B17" s="29"/>
      <c r="C17" s="59" t="s">
        <v>12</v>
      </c>
      <c r="D17" s="30" t="s">
        <v>7</v>
      </c>
      <c r="E17" s="1187"/>
      <c r="F17" s="1188"/>
      <c r="G17" s="1189"/>
      <c r="H17" s="1189"/>
      <c r="I17" s="1189"/>
      <c r="J17" s="1189"/>
      <c r="K17" s="1189"/>
      <c r="L17" s="1190"/>
      <c r="M17" s="1188"/>
      <c r="N17" s="1189"/>
      <c r="O17" s="1189"/>
      <c r="P17" s="1189"/>
      <c r="Q17" s="1189"/>
      <c r="R17" s="1189"/>
      <c r="S17" s="1189"/>
      <c r="T17" s="1188"/>
      <c r="U17" s="1189"/>
      <c r="V17" s="1189"/>
      <c r="W17" s="1189"/>
      <c r="X17" s="1189"/>
      <c r="Y17" s="1189"/>
      <c r="Z17" s="1189"/>
      <c r="AA17" s="1188"/>
      <c r="AB17" s="1189"/>
      <c r="AC17" s="1190"/>
      <c r="AD17" s="1190"/>
      <c r="AE17" s="1189"/>
      <c r="AF17" s="1189"/>
      <c r="AG17" s="1189"/>
      <c r="AH17" s="1188"/>
      <c r="AI17" s="1191"/>
      <c r="AJ17" s="32"/>
      <c r="AK17" s="33"/>
    </row>
    <row r="18" spans="1:40">
      <c r="B18" s="34"/>
      <c r="C18" s="60" t="s">
        <v>13</v>
      </c>
      <c r="D18" s="35" t="s">
        <v>8</v>
      </c>
      <c r="E18" s="1207"/>
      <c r="F18" s="1208"/>
      <c r="G18" s="1209"/>
      <c r="H18" s="1209"/>
      <c r="I18" s="1209"/>
      <c r="J18" s="1209"/>
      <c r="K18" s="1209"/>
      <c r="L18" s="1210"/>
      <c r="M18" s="1208"/>
      <c r="N18" s="1209"/>
      <c r="O18" s="1209"/>
      <c r="P18" s="1209"/>
      <c r="Q18" s="1209"/>
      <c r="R18" s="1209"/>
      <c r="S18" s="1209"/>
      <c r="T18" s="1208"/>
      <c r="U18" s="1209"/>
      <c r="V18" s="1209"/>
      <c r="W18" s="1209"/>
      <c r="X18" s="1209"/>
      <c r="Y18" s="1209"/>
      <c r="Z18" s="1209"/>
      <c r="AA18" s="1208"/>
      <c r="AB18" s="1209"/>
      <c r="AC18" s="1210"/>
      <c r="AD18" s="1210"/>
      <c r="AE18" s="1209"/>
      <c r="AF18" s="1209"/>
      <c r="AG18" s="1209"/>
      <c r="AH18" s="1208"/>
      <c r="AI18" s="1211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1212"/>
      <c r="F19" s="1213"/>
      <c r="G19" s="1214"/>
      <c r="H19" s="1215"/>
      <c r="I19" s="1215"/>
      <c r="J19" s="1214"/>
      <c r="K19" s="1215"/>
      <c r="L19" s="1216"/>
      <c r="M19" s="1213"/>
      <c r="N19" s="1214"/>
      <c r="O19" s="1215"/>
      <c r="P19" s="1215"/>
      <c r="Q19" s="1214"/>
      <c r="R19" s="1214"/>
      <c r="S19" s="1214"/>
      <c r="T19" s="1213"/>
      <c r="U19" s="1214"/>
      <c r="V19" s="1215"/>
      <c r="W19" s="1215"/>
      <c r="X19" s="1214"/>
      <c r="Y19" s="1214"/>
      <c r="Z19" s="1214"/>
      <c r="AA19" s="1213"/>
      <c r="AB19" s="1214"/>
      <c r="AC19" s="1217"/>
      <c r="AD19" s="1217"/>
      <c r="AE19" s="1214"/>
      <c r="AF19" s="1214"/>
      <c r="AG19" s="1214"/>
      <c r="AH19" s="1213"/>
      <c r="AI19" s="1218"/>
      <c r="AJ19" s="45"/>
      <c r="AK19" s="33"/>
    </row>
    <row r="20" spans="1:40">
      <c r="B20" s="29"/>
      <c r="C20" s="62" t="s">
        <v>15</v>
      </c>
      <c r="D20" s="30" t="s">
        <v>7</v>
      </c>
      <c r="E20" s="1187"/>
      <c r="F20" s="1188"/>
      <c r="G20" s="1189"/>
      <c r="H20" s="1189"/>
      <c r="I20" s="1189"/>
      <c r="J20" s="1189"/>
      <c r="K20" s="1189"/>
      <c r="L20" s="1190"/>
      <c r="M20" s="1188"/>
      <c r="N20" s="1189"/>
      <c r="O20" s="1189"/>
      <c r="P20" s="1189"/>
      <c r="Q20" s="1189"/>
      <c r="R20" s="1189"/>
      <c r="S20" s="1189"/>
      <c r="T20" s="1188"/>
      <c r="U20" s="1189"/>
      <c r="V20" s="1189"/>
      <c r="W20" s="1189"/>
      <c r="X20" s="1189"/>
      <c r="Y20" s="1189"/>
      <c r="Z20" s="1189"/>
      <c r="AA20" s="1188"/>
      <c r="AB20" s="1189"/>
      <c r="AC20" s="1190"/>
      <c r="AD20" s="1190"/>
      <c r="AE20" s="1189"/>
      <c r="AF20" s="1189"/>
      <c r="AG20" s="1189"/>
      <c r="AH20" s="1188"/>
      <c r="AI20" s="1191"/>
      <c r="AJ20" s="32"/>
      <c r="AK20" s="33"/>
    </row>
    <row r="21" spans="1:40">
      <c r="B21" s="34"/>
      <c r="C21" s="63" t="s">
        <v>16</v>
      </c>
      <c r="D21" s="35" t="s">
        <v>8</v>
      </c>
      <c r="E21" s="1207"/>
      <c r="F21" s="1208"/>
      <c r="G21" s="1209"/>
      <c r="H21" s="1209"/>
      <c r="I21" s="1209"/>
      <c r="J21" s="1209"/>
      <c r="K21" s="1209"/>
      <c r="L21" s="1210"/>
      <c r="M21" s="1208"/>
      <c r="N21" s="1209"/>
      <c r="O21" s="1209"/>
      <c r="P21" s="1209"/>
      <c r="Q21" s="1209"/>
      <c r="R21" s="1209"/>
      <c r="S21" s="1209"/>
      <c r="T21" s="1208"/>
      <c r="U21" s="1209"/>
      <c r="V21" s="1209"/>
      <c r="W21" s="1209"/>
      <c r="X21" s="1209"/>
      <c r="Y21" s="1209"/>
      <c r="Z21" s="1209"/>
      <c r="AA21" s="1208"/>
      <c r="AB21" s="1209"/>
      <c r="AC21" s="1210"/>
      <c r="AD21" s="1210"/>
      <c r="AE21" s="1209"/>
      <c r="AF21" s="1209"/>
      <c r="AG21" s="1209"/>
      <c r="AH21" s="1208"/>
      <c r="AI21" s="1211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1212"/>
      <c r="F22" s="1213"/>
      <c r="G22" s="1214"/>
      <c r="H22" s="1215"/>
      <c r="I22" s="1215"/>
      <c r="J22" s="1214"/>
      <c r="K22" s="1215"/>
      <c r="L22" s="1216"/>
      <c r="M22" s="1213"/>
      <c r="N22" s="1214"/>
      <c r="O22" s="1215"/>
      <c r="P22" s="1215"/>
      <c r="Q22" s="1214"/>
      <c r="R22" s="1214"/>
      <c r="S22" s="1214"/>
      <c r="T22" s="1213"/>
      <c r="U22" s="1214"/>
      <c r="V22" s="1215"/>
      <c r="W22" s="1215"/>
      <c r="X22" s="1214"/>
      <c r="Y22" s="1214"/>
      <c r="Z22" s="1214"/>
      <c r="AA22" s="1213"/>
      <c r="AB22" s="1214"/>
      <c r="AC22" s="1217"/>
      <c r="AD22" s="1217"/>
      <c r="AE22" s="1214"/>
      <c r="AF22" s="1214"/>
      <c r="AG22" s="1214"/>
      <c r="AH22" s="1213"/>
      <c r="AI22" s="1218"/>
      <c r="AJ22" s="45"/>
      <c r="AK22" s="33"/>
    </row>
    <row r="23" spans="1:40">
      <c r="B23" s="29"/>
      <c r="C23" s="65" t="s">
        <v>11</v>
      </c>
      <c r="D23" s="30" t="s">
        <v>7</v>
      </c>
      <c r="E23" s="1187"/>
      <c r="F23" s="1188"/>
      <c r="G23" s="1189"/>
      <c r="H23" s="1189"/>
      <c r="I23" s="1189"/>
      <c r="J23" s="1189"/>
      <c r="K23" s="1189"/>
      <c r="L23" s="1190"/>
      <c r="M23" s="1188"/>
      <c r="N23" s="1189"/>
      <c r="O23" s="1189"/>
      <c r="P23" s="1189"/>
      <c r="Q23" s="1189"/>
      <c r="R23" s="1189"/>
      <c r="S23" s="1189"/>
      <c r="T23" s="1188"/>
      <c r="U23" s="1189"/>
      <c r="V23" s="1189"/>
      <c r="W23" s="1189"/>
      <c r="X23" s="1189"/>
      <c r="Y23" s="1189"/>
      <c r="Z23" s="1189"/>
      <c r="AA23" s="1188"/>
      <c r="AB23" s="1189"/>
      <c r="AC23" s="1190"/>
      <c r="AD23" s="1190"/>
      <c r="AE23" s="1189"/>
      <c r="AF23" s="1189"/>
      <c r="AG23" s="1189"/>
      <c r="AH23" s="1188"/>
      <c r="AI23" s="1191"/>
      <c r="AJ23" s="32"/>
      <c r="AK23" s="33"/>
    </row>
    <row r="24" spans="1:40">
      <c r="B24" s="34"/>
      <c r="C24" s="66" t="s">
        <v>17</v>
      </c>
      <c r="D24" s="35" t="s">
        <v>8</v>
      </c>
      <c r="E24" s="1207"/>
      <c r="F24" s="1208"/>
      <c r="G24" s="1209"/>
      <c r="H24" s="1209"/>
      <c r="I24" s="1209"/>
      <c r="J24" s="1209"/>
      <c r="K24" s="1209"/>
      <c r="L24" s="1210"/>
      <c r="M24" s="1208"/>
      <c r="N24" s="1209"/>
      <c r="O24" s="1209"/>
      <c r="P24" s="1209"/>
      <c r="Q24" s="1209"/>
      <c r="R24" s="1209"/>
      <c r="S24" s="1209"/>
      <c r="T24" s="1208"/>
      <c r="U24" s="1209"/>
      <c r="V24" s="1209"/>
      <c r="W24" s="1209"/>
      <c r="X24" s="1209"/>
      <c r="Y24" s="1209"/>
      <c r="Z24" s="1209"/>
      <c r="AA24" s="1208"/>
      <c r="AB24" s="1209"/>
      <c r="AC24" s="1210"/>
      <c r="AD24" s="1210"/>
      <c r="AE24" s="1209"/>
      <c r="AF24" s="1209"/>
      <c r="AG24" s="1209"/>
      <c r="AH24" s="1208"/>
      <c r="AI24" s="1211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1212"/>
      <c r="F25" s="1213"/>
      <c r="G25" s="1214"/>
      <c r="H25" s="1215"/>
      <c r="I25" s="1215"/>
      <c r="J25" s="1204"/>
      <c r="K25" s="1215"/>
      <c r="L25" s="1216"/>
      <c r="M25" s="1213"/>
      <c r="N25" s="1214"/>
      <c r="O25" s="1215"/>
      <c r="P25" s="1215"/>
      <c r="Q25" s="1204"/>
      <c r="R25" s="1204"/>
      <c r="S25" s="1204"/>
      <c r="T25" s="1213"/>
      <c r="U25" s="1214"/>
      <c r="V25" s="1215"/>
      <c r="W25" s="1215"/>
      <c r="X25" s="1204"/>
      <c r="Y25" s="1204"/>
      <c r="Z25" s="1204"/>
      <c r="AA25" s="1213"/>
      <c r="AB25" s="1214"/>
      <c r="AC25" s="1217"/>
      <c r="AD25" s="1217"/>
      <c r="AE25" s="1214"/>
      <c r="AF25" s="1214"/>
      <c r="AG25" s="1204"/>
      <c r="AH25" s="1213"/>
      <c r="AI25" s="1218"/>
      <c r="AJ25" s="45"/>
      <c r="AK25" s="33"/>
    </row>
    <row r="26" spans="1:40">
      <c r="C26" s="67" t="s">
        <v>19</v>
      </c>
      <c r="D26" s="68" t="s">
        <v>7</v>
      </c>
      <c r="E26" s="1187"/>
      <c r="F26" s="1188"/>
      <c r="G26" s="1189"/>
      <c r="H26" s="1189"/>
      <c r="I26" s="1189"/>
      <c r="J26" s="1189"/>
      <c r="K26" s="1189"/>
      <c r="L26" s="1190"/>
      <c r="M26" s="1188"/>
      <c r="N26" s="1189"/>
      <c r="O26" s="1189"/>
      <c r="P26" s="1189"/>
      <c r="Q26" s="1189"/>
      <c r="R26" s="1189"/>
      <c r="S26" s="1189"/>
      <c r="T26" s="1188"/>
      <c r="U26" s="1189"/>
      <c r="V26" s="1189"/>
      <c r="W26" s="1189"/>
      <c r="X26" s="1189"/>
      <c r="Y26" s="1189"/>
      <c r="Z26" s="1189"/>
      <c r="AA26" s="1188"/>
      <c r="AB26" s="1189"/>
      <c r="AC26" s="1190"/>
      <c r="AD26" s="1190"/>
      <c r="AE26" s="1189"/>
      <c r="AF26" s="1189"/>
      <c r="AG26" s="1189"/>
      <c r="AH26" s="1188"/>
      <c r="AI26" s="1191"/>
      <c r="AJ26" s="32"/>
      <c r="AK26" s="33"/>
    </row>
    <row r="27" spans="1:40">
      <c r="C27" s="70" t="s">
        <v>20</v>
      </c>
      <c r="D27" s="71" t="s">
        <v>8</v>
      </c>
      <c r="E27" s="1207"/>
      <c r="F27" s="1208"/>
      <c r="G27" s="1209"/>
      <c r="H27" s="1209"/>
      <c r="I27" s="1209"/>
      <c r="J27" s="1209"/>
      <c r="K27" s="1209"/>
      <c r="L27" s="1210"/>
      <c r="M27" s="1208"/>
      <c r="N27" s="1209"/>
      <c r="O27" s="1209"/>
      <c r="P27" s="1209"/>
      <c r="Q27" s="1209"/>
      <c r="R27" s="1209"/>
      <c r="S27" s="1209"/>
      <c r="T27" s="1208"/>
      <c r="U27" s="1209"/>
      <c r="V27" s="1209"/>
      <c r="W27" s="1209"/>
      <c r="X27" s="1209"/>
      <c r="Y27" s="1209"/>
      <c r="Z27" s="1209"/>
      <c r="AA27" s="1208"/>
      <c r="AB27" s="1209"/>
      <c r="AC27" s="1210"/>
      <c r="AD27" s="1210"/>
      <c r="AE27" s="1209"/>
      <c r="AF27" s="1209"/>
      <c r="AG27" s="1209"/>
      <c r="AH27" s="1208"/>
      <c r="AI27" s="1211"/>
      <c r="AJ27" s="73">
        <f>SUM(E27:Q27)</f>
        <v>0</v>
      </c>
      <c r="AK27" s="74">
        <f>SUM(E29:AI29)</f>
        <v>0</v>
      </c>
    </row>
    <row r="28" spans="1:40">
      <c r="C28" s="70"/>
      <c r="D28" s="71"/>
      <c r="E28" s="1212"/>
      <c r="F28" s="1213"/>
      <c r="G28" s="1214"/>
      <c r="H28" s="1215"/>
      <c r="I28" s="1215"/>
      <c r="J28" s="1204"/>
      <c r="K28" s="1215"/>
      <c r="L28" s="1216"/>
      <c r="M28" s="1213"/>
      <c r="N28" s="1214"/>
      <c r="O28" s="1215"/>
      <c r="P28" s="1215"/>
      <c r="Q28" s="1204"/>
      <c r="R28" s="1204"/>
      <c r="S28" s="1204"/>
      <c r="T28" s="1213"/>
      <c r="U28" s="1214"/>
      <c r="V28" s="1215"/>
      <c r="W28" s="1215"/>
      <c r="X28" s="1204"/>
      <c r="Y28" s="1204"/>
      <c r="Z28" s="1204"/>
      <c r="AA28" s="1213"/>
      <c r="AB28" s="1214"/>
      <c r="AC28" s="1217"/>
      <c r="AD28" s="1217"/>
      <c r="AE28" s="1214"/>
      <c r="AF28" s="1214"/>
      <c r="AG28" s="1204"/>
      <c r="AH28" s="1213"/>
      <c r="AI28" s="1218"/>
      <c r="AJ28" s="73"/>
      <c r="AK28" s="74"/>
    </row>
    <row r="30" spans="1:40">
      <c r="B30" s="75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7"/>
      <c r="Q30" s="76"/>
      <c r="R30" s="76"/>
      <c r="S30" s="76"/>
      <c r="T30" s="77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</row>
    <row r="31" spans="1:40">
      <c r="C31" s="16" t="s">
        <v>286</v>
      </c>
      <c r="D31" s="17"/>
      <c r="E31" s="18">
        <v>1</v>
      </c>
      <c r="F31" s="18">
        <v>2</v>
      </c>
      <c r="G31" s="18">
        <v>3</v>
      </c>
      <c r="H31" s="18">
        <v>4</v>
      </c>
      <c r="I31" s="18">
        <v>5</v>
      </c>
      <c r="J31" s="19">
        <v>6</v>
      </c>
      <c r="K31" s="18">
        <v>7</v>
      </c>
      <c r="L31" s="18">
        <v>8</v>
      </c>
      <c r="M31" s="18">
        <v>9</v>
      </c>
      <c r="N31" s="18">
        <v>10</v>
      </c>
      <c r="O31" s="18">
        <v>11</v>
      </c>
      <c r="P31" s="18">
        <v>12</v>
      </c>
      <c r="Q31" s="18">
        <v>13</v>
      </c>
      <c r="R31" s="18">
        <v>14</v>
      </c>
      <c r="S31" s="18">
        <v>15</v>
      </c>
      <c r="T31" s="18">
        <v>16</v>
      </c>
      <c r="U31" s="18">
        <v>17</v>
      </c>
      <c r="V31" s="18">
        <v>18</v>
      </c>
      <c r="W31" s="18">
        <v>19</v>
      </c>
      <c r="X31" s="18">
        <v>20</v>
      </c>
      <c r="Y31" s="18">
        <v>21</v>
      </c>
      <c r="Z31" s="18">
        <v>22</v>
      </c>
      <c r="AA31" s="18">
        <v>23</v>
      </c>
      <c r="AB31" s="18">
        <v>24</v>
      </c>
      <c r="AC31" s="18">
        <v>25</v>
      </c>
      <c r="AD31" s="18">
        <v>26</v>
      </c>
      <c r="AE31" s="18">
        <v>27</v>
      </c>
      <c r="AF31" s="18">
        <v>28</v>
      </c>
      <c r="AG31" s="19">
        <v>29</v>
      </c>
      <c r="AH31" s="19">
        <v>30</v>
      </c>
      <c r="AI31" s="20">
        <v>31</v>
      </c>
      <c r="AJ31" s="17"/>
      <c r="AK31" s="17"/>
      <c r="AL31" s="79" t="s">
        <v>287</v>
      </c>
      <c r="AM31" s="80" t="s">
        <v>22</v>
      </c>
      <c r="AN31" s="18"/>
    </row>
    <row r="32" spans="1:40">
      <c r="B32" s="15" t="s">
        <v>2</v>
      </c>
      <c r="C32" s="81" t="s">
        <v>23</v>
      </c>
      <c r="D32" s="22"/>
      <c r="E32" s="26" t="s">
        <v>89</v>
      </c>
      <c r="F32" s="936" t="s">
        <v>4</v>
      </c>
      <c r="G32" s="26" t="s">
        <v>186</v>
      </c>
      <c r="H32" s="26" t="s">
        <v>29</v>
      </c>
      <c r="I32" s="26" t="s">
        <v>29</v>
      </c>
      <c r="J32" s="26" t="s">
        <v>187</v>
      </c>
      <c r="K32" s="26" t="s">
        <v>188</v>
      </c>
      <c r="L32" s="1186" t="s">
        <v>89</v>
      </c>
      <c r="M32" s="936" t="s">
        <v>4</v>
      </c>
      <c r="N32" s="26" t="s">
        <v>186</v>
      </c>
      <c r="O32" s="26" t="s">
        <v>29</v>
      </c>
      <c r="P32" s="26" t="s">
        <v>29</v>
      </c>
      <c r="Q32" s="26" t="s">
        <v>187</v>
      </c>
      <c r="R32" s="26" t="s">
        <v>188</v>
      </c>
      <c r="S32" s="26" t="s">
        <v>89</v>
      </c>
      <c r="T32" s="936" t="s">
        <v>4</v>
      </c>
      <c r="U32" s="26" t="s">
        <v>186</v>
      </c>
      <c r="V32" s="26" t="s">
        <v>29</v>
      </c>
      <c r="W32" s="26" t="s">
        <v>29</v>
      </c>
      <c r="X32" s="26" t="s">
        <v>187</v>
      </c>
      <c r="Y32" s="26" t="s">
        <v>188</v>
      </c>
      <c r="Z32" s="26" t="s">
        <v>89</v>
      </c>
      <c r="AA32" s="936" t="s">
        <v>4</v>
      </c>
      <c r="AB32" s="26" t="s">
        <v>186</v>
      </c>
      <c r="AC32" s="1186" t="s">
        <v>29</v>
      </c>
      <c r="AD32" s="1186" t="s">
        <v>29</v>
      </c>
      <c r="AE32" s="26" t="s">
        <v>187</v>
      </c>
      <c r="AF32" s="26" t="s">
        <v>188</v>
      </c>
      <c r="AG32" s="26" t="s">
        <v>89</v>
      </c>
      <c r="AH32" s="936" t="s">
        <v>4</v>
      </c>
      <c r="AI32" s="26" t="s">
        <v>186</v>
      </c>
      <c r="AJ32" s="82" t="s">
        <v>4</v>
      </c>
      <c r="AK32" s="28" t="s">
        <v>5</v>
      </c>
      <c r="AL32" s="80"/>
      <c r="AM32" s="80"/>
      <c r="AN32" s="80"/>
    </row>
    <row r="33" spans="1:42" ht="36" customHeight="1">
      <c r="B33" s="83"/>
      <c r="C33" s="12" t="s">
        <v>17</v>
      </c>
      <c r="D33" s="30" t="s">
        <v>29</v>
      </c>
      <c r="E33" s="1187"/>
      <c r="F33" s="1188"/>
      <c r="G33" s="1221"/>
      <c r="H33" s="1221"/>
      <c r="I33" s="1221"/>
      <c r="J33" s="1222" t="s">
        <v>288</v>
      </c>
      <c r="K33" s="1221"/>
      <c r="L33" s="1190"/>
      <c r="M33" s="1188"/>
      <c r="N33" s="1223" t="s">
        <v>289</v>
      </c>
      <c r="O33" s="1223" t="s">
        <v>290</v>
      </c>
      <c r="P33" s="1224" t="s">
        <v>291</v>
      </c>
      <c r="Q33" s="1222" t="s">
        <v>288</v>
      </c>
      <c r="R33" s="1189"/>
      <c r="S33" s="1189"/>
      <c r="T33" s="1188"/>
      <c r="U33" s="1221"/>
      <c r="V33" s="1221"/>
      <c r="W33" s="1221"/>
      <c r="X33" s="1225" t="s">
        <v>292</v>
      </c>
      <c r="Y33" s="1226" t="s">
        <v>293</v>
      </c>
      <c r="Z33" s="1189"/>
      <c r="AA33" s="1188"/>
      <c r="AB33" s="1189"/>
      <c r="AC33" s="1190"/>
      <c r="AD33" s="1190"/>
      <c r="AE33" s="1227" t="s">
        <v>288</v>
      </c>
      <c r="AF33" s="1228" t="s">
        <v>294</v>
      </c>
      <c r="AG33" s="1189"/>
      <c r="AH33" s="1188"/>
      <c r="AI33" s="1229" t="s">
        <v>295</v>
      </c>
      <c r="AJ33" s="32"/>
      <c r="AK33" s="33"/>
      <c r="AL33" s="341" t="s">
        <v>296</v>
      </c>
    </row>
    <row r="34" spans="1:42" ht="52.7" customHeight="1">
      <c r="B34" s="91"/>
      <c r="C34" s="12"/>
      <c r="D34" s="35" t="s">
        <v>31</v>
      </c>
      <c r="E34" s="1192"/>
      <c r="F34" s="1193"/>
      <c r="G34" s="1230" t="s">
        <v>297</v>
      </c>
      <c r="H34" s="1231" t="s">
        <v>298</v>
      </c>
      <c r="I34" s="1194"/>
      <c r="J34" s="1226" t="s">
        <v>299</v>
      </c>
      <c r="K34" s="1232" t="s">
        <v>300</v>
      </c>
      <c r="L34" s="1233" t="s">
        <v>301</v>
      </c>
      <c r="M34" s="1234" t="s">
        <v>301</v>
      </c>
      <c r="N34" s="1235"/>
      <c r="O34" s="1235"/>
      <c r="P34" s="1235"/>
      <c r="Q34" s="1226" t="s">
        <v>299</v>
      </c>
      <c r="R34" s="1209"/>
      <c r="S34" s="1230" t="s">
        <v>302</v>
      </c>
      <c r="T34" s="1193"/>
      <c r="U34" s="1236" t="s">
        <v>303</v>
      </c>
      <c r="V34" s="1194"/>
      <c r="W34" s="1230" t="s">
        <v>304</v>
      </c>
      <c r="X34" s="1222" t="s">
        <v>288</v>
      </c>
      <c r="Y34" s="1237"/>
      <c r="Z34" s="1238" t="s">
        <v>305</v>
      </c>
      <c r="AA34" s="1234" t="s">
        <v>306</v>
      </c>
      <c r="AB34" s="1239" t="s">
        <v>306</v>
      </c>
      <c r="AC34" s="1233" t="s">
        <v>306</v>
      </c>
      <c r="AD34" s="1233" t="s">
        <v>306</v>
      </c>
      <c r="AE34" s="1240" t="s">
        <v>299</v>
      </c>
      <c r="AF34" s="1241" t="s">
        <v>307</v>
      </c>
      <c r="AG34" s="1194"/>
      <c r="AH34" s="1242" t="s">
        <v>308</v>
      </c>
      <c r="AI34" s="1243" t="s">
        <v>296</v>
      </c>
      <c r="AJ34" s="37">
        <f>SUM(E34:Q34)</f>
        <v>0</v>
      </c>
      <c r="AK34" s="38">
        <f>SUM(E35:Q35)</f>
        <v>0</v>
      </c>
      <c r="AP34" s="130"/>
    </row>
    <row r="35" spans="1:42" ht="30.4" customHeight="1">
      <c r="A35" s="39"/>
      <c r="B35" s="97"/>
      <c r="C35" s="98">
        <f>SUM(AJ33:AK35)</f>
        <v>0</v>
      </c>
      <c r="D35" s="42" t="s">
        <v>89</v>
      </c>
      <c r="E35" s="1192"/>
      <c r="F35" s="1193"/>
      <c r="G35" s="1238" t="s">
        <v>309</v>
      </c>
      <c r="H35" s="1194"/>
      <c r="I35" s="1194"/>
      <c r="J35" s="1226" t="s">
        <v>293</v>
      </c>
      <c r="K35" s="1194"/>
      <c r="L35" s="1195"/>
      <c r="M35" s="1193"/>
      <c r="N35" s="1244" t="s">
        <v>310</v>
      </c>
      <c r="O35" s="1238" t="s">
        <v>310</v>
      </c>
      <c r="P35" s="1194"/>
      <c r="Q35" s="1226" t="s">
        <v>293</v>
      </c>
      <c r="R35" s="1245"/>
      <c r="S35" s="1194"/>
      <c r="T35" s="1193"/>
      <c r="U35" s="1194"/>
      <c r="V35" s="1194"/>
      <c r="W35" s="1194"/>
      <c r="X35" s="1226" t="s">
        <v>299</v>
      </c>
      <c r="Y35" s="1194"/>
      <c r="Z35" s="1194"/>
      <c r="AA35" s="1193"/>
      <c r="AB35" s="1194"/>
      <c r="AC35" s="1195" t="s">
        <v>311</v>
      </c>
      <c r="AD35" s="1195" t="s">
        <v>311</v>
      </c>
      <c r="AE35" s="1226" t="s">
        <v>293</v>
      </c>
      <c r="AF35" s="1224" t="s">
        <v>291</v>
      </c>
      <c r="AG35" s="1194"/>
      <c r="AH35" s="1193"/>
      <c r="AI35" s="1196"/>
      <c r="AJ35" s="45"/>
      <c r="AK35" s="33"/>
      <c r="AL35" s="102"/>
    </row>
    <row r="36" spans="1:42">
      <c r="B36" s="83"/>
      <c r="C36" s="12" t="s">
        <v>11</v>
      </c>
      <c r="D36" s="30" t="s">
        <v>7</v>
      </c>
      <c r="E36" s="1187"/>
      <c r="F36" s="1188"/>
      <c r="G36" s="1189"/>
      <c r="H36" s="1189"/>
      <c r="I36" s="1189"/>
      <c r="J36" s="1189"/>
      <c r="K36" s="1189"/>
      <c r="L36" s="1190"/>
      <c r="M36" s="1188"/>
      <c r="N36" s="1189"/>
      <c r="O36" s="1189"/>
      <c r="P36" s="1189"/>
      <c r="Q36" s="1189"/>
      <c r="R36" s="1189"/>
      <c r="S36" s="1189"/>
      <c r="T36" s="1188"/>
      <c r="U36" s="1189"/>
      <c r="V36" s="1189"/>
      <c r="W36" s="1189"/>
      <c r="X36" s="1189"/>
      <c r="Y36" s="1189"/>
      <c r="Z36" s="1189"/>
      <c r="AA36" s="1188"/>
      <c r="AB36" s="1246" t="s">
        <v>312</v>
      </c>
      <c r="AC36" s="1190"/>
      <c r="AD36" s="1190"/>
      <c r="AE36" s="1189"/>
      <c r="AF36" s="1247"/>
      <c r="AG36" s="1189"/>
      <c r="AH36" s="1188"/>
      <c r="AI36" s="1248" t="s">
        <v>312</v>
      </c>
      <c r="AJ36" s="32"/>
      <c r="AK36" s="33"/>
      <c r="AL36" s="80" t="s">
        <v>24</v>
      </c>
      <c r="AM36" s="80" t="s">
        <v>24</v>
      </c>
    </row>
    <row r="37" spans="1:42">
      <c r="B37" s="91"/>
      <c r="C37" s="12"/>
      <c r="D37" s="35" t="s">
        <v>8</v>
      </c>
      <c r="E37" s="1192"/>
      <c r="F37" s="1193"/>
      <c r="G37" s="1194"/>
      <c r="H37" s="1194"/>
      <c r="I37" s="1194"/>
      <c r="J37" s="1194"/>
      <c r="K37" s="1194"/>
      <c r="L37" s="1195"/>
      <c r="M37" s="1193"/>
      <c r="N37" s="1194"/>
      <c r="O37" s="1194"/>
      <c r="P37" s="1194"/>
      <c r="Q37" s="1249"/>
      <c r="R37" s="1194"/>
      <c r="S37" s="1194"/>
      <c r="T37" s="1193"/>
      <c r="U37" s="1194"/>
      <c r="V37" s="1194"/>
      <c r="W37" s="1194"/>
      <c r="X37" s="1194"/>
      <c r="Y37" s="1194" t="s">
        <v>313</v>
      </c>
      <c r="Z37" s="1250"/>
      <c r="AA37" s="1250"/>
      <c r="AB37" s="2382" t="s">
        <v>314</v>
      </c>
      <c r="AC37" s="2382"/>
      <c r="AD37" s="2382"/>
      <c r="AE37" s="2382"/>
      <c r="AF37" s="1250"/>
      <c r="AG37" s="1250"/>
      <c r="AH37" s="1250"/>
      <c r="AI37" s="1251"/>
      <c r="AJ37" s="37">
        <f>SUM(E37:Q37)</f>
        <v>0</v>
      </c>
      <c r="AK37" s="38">
        <f>SUM(E38:Q38)</f>
        <v>0</v>
      </c>
      <c r="AL37" s="80" t="s">
        <v>25</v>
      </c>
      <c r="AM37" s="80" t="s">
        <v>26</v>
      </c>
    </row>
    <row r="38" spans="1:42">
      <c r="A38" s="39"/>
      <c r="B38" s="97"/>
      <c r="C38" s="98">
        <f>SUM(AJ36:AK38)</f>
        <v>0</v>
      </c>
      <c r="D38" s="42" t="s">
        <v>9</v>
      </c>
      <c r="E38" s="1252"/>
      <c r="F38" s="1253"/>
      <c r="G38" s="1254"/>
      <c r="H38" s="1254"/>
      <c r="I38" s="1254"/>
      <c r="J38" s="1254"/>
      <c r="K38" s="1254"/>
      <c r="L38" s="1255"/>
      <c r="M38" s="1253"/>
      <c r="N38" s="1254"/>
      <c r="O38" s="1254"/>
      <c r="P38" s="1254"/>
      <c r="Q38" s="1254"/>
      <c r="R38" s="1254"/>
      <c r="S38" s="1254"/>
      <c r="T38" s="1253"/>
      <c r="U38" s="1254"/>
      <c r="V38" s="1254"/>
      <c r="W38" s="1254"/>
      <c r="X38" s="1254"/>
      <c r="Y38" s="1256" t="s">
        <v>315</v>
      </c>
      <c r="Z38" s="1257"/>
      <c r="AA38" s="1257"/>
      <c r="AB38" s="1258"/>
      <c r="AC38" s="2383" t="s">
        <v>316</v>
      </c>
      <c r="AD38" s="2383"/>
      <c r="AE38" s="1258"/>
      <c r="AF38" s="1257"/>
      <c r="AG38" s="1257"/>
      <c r="AH38" s="1257"/>
      <c r="AI38" s="1259"/>
      <c r="AJ38" s="105"/>
      <c r="AK38" s="33"/>
    </row>
    <row r="40" spans="1:42">
      <c r="A40" s="106" t="s">
        <v>4</v>
      </c>
      <c r="B40" s="107" t="s">
        <v>5</v>
      </c>
      <c r="C40" s="108" t="s">
        <v>27</v>
      </c>
      <c r="D40" s="109"/>
      <c r="E40" s="109" t="s">
        <v>11</v>
      </c>
      <c r="F40" s="109"/>
      <c r="G40" s="109"/>
      <c r="H40" s="109"/>
      <c r="I40" s="110"/>
      <c r="J40" s="110"/>
      <c r="K40" s="110"/>
      <c r="L40" s="109"/>
      <c r="M40" s="109"/>
      <c r="N40" s="109"/>
      <c r="O40" s="109"/>
      <c r="P40" s="110"/>
      <c r="Q40" s="110"/>
      <c r="R40" s="110"/>
      <c r="S40" s="109"/>
      <c r="T40" s="109"/>
      <c r="U40" s="109"/>
      <c r="V40" s="109"/>
      <c r="W40" s="110"/>
      <c r="X40" s="110"/>
      <c r="Y40" s="110"/>
      <c r="Z40" s="109"/>
      <c r="AA40" s="109"/>
      <c r="AB40" s="109"/>
      <c r="AC40" s="109"/>
      <c r="AD40" s="110"/>
      <c r="AE40" s="110"/>
      <c r="AF40" s="110"/>
      <c r="AG40" s="109"/>
      <c r="AH40" s="109"/>
      <c r="AI40" s="109"/>
      <c r="AJ40" s="111"/>
      <c r="AK40" s="111"/>
    </row>
    <row r="41" spans="1:42">
      <c r="A41" s="112">
        <v>4</v>
      </c>
      <c r="B41" s="113"/>
      <c r="C41" s="114" t="s">
        <v>317</v>
      </c>
      <c r="D41" s="115" t="s">
        <v>29</v>
      </c>
      <c r="E41" s="116">
        <f t="shared" ref="E41:AI41" si="0">COUNTIF(E33:E38,$D$41)</f>
        <v>0</v>
      </c>
      <c r="F41" s="116">
        <f t="shared" si="0"/>
        <v>0</v>
      </c>
      <c r="G41" s="116">
        <f t="shared" si="0"/>
        <v>0</v>
      </c>
      <c r="H41" s="116">
        <f t="shared" si="0"/>
        <v>0</v>
      </c>
      <c r="I41" s="116">
        <f t="shared" si="0"/>
        <v>0</v>
      </c>
      <c r="J41" s="116">
        <f t="shared" si="0"/>
        <v>0</v>
      </c>
      <c r="K41" s="116">
        <f t="shared" si="0"/>
        <v>0</v>
      </c>
      <c r="L41" s="116">
        <f t="shared" si="0"/>
        <v>0</v>
      </c>
      <c r="M41" s="116">
        <f t="shared" si="0"/>
        <v>0</v>
      </c>
      <c r="N41" s="116">
        <f t="shared" si="0"/>
        <v>0</v>
      </c>
      <c r="O41" s="116">
        <f t="shared" si="0"/>
        <v>0</v>
      </c>
      <c r="P41" s="116">
        <f t="shared" si="0"/>
        <v>0</v>
      </c>
      <c r="Q41" s="116">
        <f t="shared" si="0"/>
        <v>0</v>
      </c>
      <c r="R41" s="116">
        <f t="shared" si="0"/>
        <v>0</v>
      </c>
      <c r="S41" s="116">
        <f t="shared" si="0"/>
        <v>0</v>
      </c>
      <c r="T41" s="116">
        <f t="shared" si="0"/>
        <v>0</v>
      </c>
      <c r="U41" s="116">
        <f t="shared" si="0"/>
        <v>0</v>
      </c>
      <c r="V41" s="116">
        <f t="shared" si="0"/>
        <v>0</v>
      </c>
      <c r="W41" s="116">
        <f t="shared" si="0"/>
        <v>0</v>
      </c>
      <c r="X41" s="116">
        <f t="shared" si="0"/>
        <v>0</v>
      </c>
      <c r="Y41" s="116">
        <f t="shared" si="0"/>
        <v>0</v>
      </c>
      <c r="Z41" s="116">
        <f t="shared" si="0"/>
        <v>0</v>
      </c>
      <c r="AA41" s="116">
        <f t="shared" si="0"/>
        <v>0</v>
      </c>
      <c r="AB41" s="116">
        <f t="shared" si="0"/>
        <v>0</v>
      </c>
      <c r="AC41" s="116">
        <f t="shared" si="0"/>
        <v>0</v>
      </c>
      <c r="AD41" s="116">
        <f t="shared" si="0"/>
        <v>0</v>
      </c>
      <c r="AE41" s="116">
        <f t="shared" si="0"/>
        <v>0</v>
      </c>
      <c r="AF41" s="116">
        <f t="shared" si="0"/>
        <v>0</v>
      </c>
      <c r="AG41" s="116">
        <f t="shared" si="0"/>
        <v>0</v>
      </c>
      <c r="AH41" s="116">
        <f t="shared" si="0"/>
        <v>0</v>
      </c>
      <c r="AI41" s="116">
        <f t="shared" si="0"/>
        <v>0</v>
      </c>
      <c r="AJ41" s="117"/>
      <c r="AK41" s="117"/>
      <c r="AM41" s="118"/>
    </row>
    <row r="42" spans="1:42">
      <c r="A42" s="119">
        <v>4</v>
      </c>
      <c r="B42" s="120"/>
      <c r="C42" s="121" t="s">
        <v>318</v>
      </c>
      <c r="D42" s="122" t="s">
        <v>31</v>
      </c>
      <c r="E42" s="123">
        <f t="shared" ref="E42:AI42" si="1">COUNTIF(E33:E38,$D$42)</f>
        <v>0</v>
      </c>
      <c r="F42" s="123">
        <f t="shared" si="1"/>
        <v>0</v>
      </c>
      <c r="G42" s="123">
        <f t="shared" si="1"/>
        <v>0</v>
      </c>
      <c r="H42" s="123">
        <f t="shared" si="1"/>
        <v>0</v>
      </c>
      <c r="I42" s="123">
        <f t="shared" si="1"/>
        <v>0</v>
      </c>
      <c r="J42" s="123">
        <f t="shared" si="1"/>
        <v>0</v>
      </c>
      <c r="K42" s="123">
        <f t="shared" si="1"/>
        <v>0</v>
      </c>
      <c r="L42" s="123">
        <f t="shared" si="1"/>
        <v>0</v>
      </c>
      <c r="M42" s="123">
        <f t="shared" si="1"/>
        <v>0</v>
      </c>
      <c r="N42" s="123">
        <f t="shared" si="1"/>
        <v>0</v>
      </c>
      <c r="O42" s="123">
        <f t="shared" si="1"/>
        <v>0</v>
      </c>
      <c r="P42" s="123">
        <f t="shared" si="1"/>
        <v>0</v>
      </c>
      <c r="Q42" s="123">
        <f t="shared" si="1"/>
        <v>0</v>
      </c>
      <c r="R42" s="123">
        <f t="shared" si="1"/>
        <v>0</v>
      </c>
      <c r="S42" s="123">
        <f t="shared" si="1"/>
        <v>0</v>
      </c>
      <c r="T42" s="123">
        <f t="shared" si="1"/>
        <v>0</v>
      </c>
      <c r="U42" s="123">
        <f t="shared" si="1"/>
        <v>0</v>
      </c>
      <c r="V42" s="123">
        <f t="shared" si="1"/>
        <v>0</v>
      </c>
      <c r="W42" s="123">
        <f t="shared" si="1"/>
        <v>0</v>
      </c>
      <c r="X42" s="123">
        <f t="shared" si="1"/>
        <v>0</v>
      </c>
      <c r="Y42" s="123">
        <f t="shared" si="1"/>
        <v>0</v>
      </c>
      <c r="Z42" s="123">
        <f t="shared" si="1"/>
        <v>0</v>
      </c>
      <c r="AA42" s="123">
        <f t="shared" si="1"/>
        <v>0</v>
      </c>
      <c r="AB42" s="123">
        <f t="shared" si="1"/>
        <v>0</v>
      </c>
      <c r="AC42" s="123">
        <f t="shared" si="1"/>
        <v>0</v>
      </c>
      <c r="AD42" s="123">
        <f t="shared" si="1"/>
        <v>0</v>
      </c>
      <c r="AE42" s="123">
        <f t="shared" si="1"/>
        <v>0</v>
      </c>
      <c r="AF42" s="123">
        <f t="shared" si="1"/>
        <v>0</v>
      </c>
      <c r="AG42" s="123">
        <f t="shared" si="1"/>
        <v>0</v>
      </c>
      <c r="AH42" s="123">
        <f t="shared" si="1"/>
        <v>0</v>
      </c>
      <c r="AI42" s="123">
        <f t="shared" si="1"/>
        <v>0</v>
      </c>
      <c r="AJ42" s="117"/>
      <c r="AK42" s="117"/>
      <c r="AM42" s="124"/>
    </row>
    <row r="43" spans="1:42">
      <c r="A43" s="119">
        <v>4</v>
      </c>
      <c r="B43" s="120"/>
      <c r="C43" s="121" t="s">
        <v>319</v>
      </c>
      <c r="D43" s="122" t="s">
        <v>89</v>
      </c>
      <c r="E43" s="123">
        <f t="shared" ref="E43:AI43" si="2">COUNTIF(E33:E38,$D$43)</f>
        <v>0</v>
      </c>
      <c r="F43" s="123">
        <f t="shared" si="2"/>
        <v>0</v>
      </c>
      <c r="G43" s="123">
        <f t="shared" si="2"/>
        <v>0</v>
      </c>
      <c r="H43" s="123">
        <f t="shared" si="2"/>
        <v>0</v>
      </c>
      <c r="I43" s="123">
        <f t="shared" si="2"/>
        <v>0</v>
      </c>
      <c r="J43" s="123">
        <f t="shared" si="2"/>
        <v>0</v>
      </c>
      <c r="K43" s="123">
        <f t="shared" si="2"/>
        <v>0</v>
      </c>
      <c r="L43" s="123">
        <f t="shared" si="2"/>
        <v>0</v>
      </c>
      <c r="M43" s="123">
        <f t="shared" si="2"/>
        <v>0</v>
      </c>
      <c r="N43" s="123">
        <f t="shared" si="2"/>
        <v>0</v>
      </c>
      <c r="O43" s="123">
        <f t="shared" si="2"/>
        <v>0</v>
      </c>
      <c r="P43" s="123">
        <f t="shared" si="2"/>
        <v>0</v>
      </c>
      <c r="Q43" s="123">
        <f t="shared" si="2"/>
        <v>0</v>
      </c>
      <c r="R43" s="123">
        <f t="shared" si="2"/>
        <v>0</v>
      </c>
      <c r="S43" s="123">
        <f t="shared" si="2"/>
        <v>0</v>
      </c>
      <c r="T43" s="123">
        <f t="shared" si="2"/>
        <v>0</v>
      </c>
      <c r="U43" s="123">
        <f t="shared" si="2"/>
        <v>0</v>
      </c>
      <c r="V43" s="123">
        <f t="shared" si="2"/>
        <v>0</v>
      </c>
      <c r="W43" s="123">
        <f t="shared" si="2"/>
        <v>0</v>
      </c>
      <c r="X43" s="123">
        <f t="shared" si="2"/>
        <v>0</v>
      </c>
      <c r="Y43" s="123">
        <f t="shared" si="2"/>
        <v>0</v>
      </c>
      <c r="Z43" s="123">
        <f t="shared" si="2"/>
        <v>0</v>
      </c>
      <c r="AA43" s="123">
        <f t="shared" si="2"/>
        <v>0</v>
      </c>
      <c r="AB43" s="123">
        <f t="shared" si="2"/>
        <v>0</v>
      </c>
      <c r="AC43" s="123">
        <f t="shared" si="2"/>
        <v>0</v>
      </c>
      <c r="AD43" s="123">
        <f t="shared" si="2"/>
        <v>0</v>
      </c>
      <c r="AE43" s="123">
        <f t="shared" si="2"/>
        <v>0</v>
      </c>
      <c r="AF43" s="123">
        <f t="shared" si="2"/>
        <v>0</v>
      </c>
      <c r="AG43" s="123">
        <f t="shared" si="2"/>
        <v>0</v>
      </c>
      <c r="AH43" s="123">
        <f t="shared" si="2"/>
        <v>0</v>
      </c>
      <c r="AI43" s="123">
        <f t="shared" si="2"/>
        <v>0</v>
      </c>
      <c r="AJ43" s="117"/>
      <c r="AK43" s="117"/>
      <c r="AM43" s="124"/>
    </row>
    <row r="44" spans="1:42">
      <c r="B44" s="15"/>
      <c r="C44" s="125"/>
      <c r="AM44" s="126"/>
    </row>
    <row r="45" spans="1:42">
      <c r="A45" s="127" t="s">
        <v>32</v>
      </c>
      <c r="B45" s="128"/>
      <c r="C45" s="129">
        <f>SUM(AJ$4:AJ$9)</f>
        <v>0</v>
      </c>
      <c r="D45" s="130"/>
      <c r="E45" s="131" t="e">
        <f>SUM(#REF!)</f>
        <v>#REF!</v>
      </c>
      <c r="F45" s="131" t="e">
        <f>SUM(#REF!)</f>
        <v>#REF!</v>
      </c>
      <c r="G45" s="131" t="e">
        <f>SUM(#REF!)</f>
        <v>#REF!</v>
      </c>
      <c r="H45" s="131" t="e">
        <f>SUM(#REF!)</f>
        <v>#REF!</v>
      </c>
      <c r="I45" s="131" t="e">
        <f>SUM(#REF!)</f>
        <v>#REF!</v>
      </c>
      <c r="J45" s="131" t="e">
        <f>SUM(#REF!)</f>
        <v>#REF!</v>
      </c>
      <c r="K45" s="131" t="e">
        <f>SUM(#REF!)</f>
        <v>#REF!</v>
      </c>
      <c r="L45" s="131" t="e">
        <f>SUM(#REF!)</f>
        <v>#REF!</v>
      </c>
      <c r="M45" s="131" t="e">
        <f>SUM(#REF!)</f>
        <v>#REF!</v>
      </c>
      <c r="N45" s="131" t="e">
        <f>SUM(#REF!)</f>
        <v>#REF!</v>
      </c>
      <c r="O45" s="131" t="e">
        <f>SUM(#REF!)</f>
        <v>#REF!</v>
      </c>
      <c r="P45" s="131" t="e">
        <f>SUM(#REF!)</f>
        <v>#REF!</v>
      </c>
      <c r="Q45" s="131" t="e">
        <f>SUM(#REF!)</f>
        <v>#REF!</v>
      </c>
      <c r="R45" s="131" t="e">
        <f>SUM(#REF!)</f>
        <v>#REF!</v>
      </c>
      <c r="S45" s="131" t="e">
        <f>SUM(#REF!)</f>
        <v>#REF!</v>
      </c>
      <c r="T45" s="131" t="e">
        <f>SUM(#REF!)</f>
        <v>#REF!</v>
      </c>
      <c r="U45" s="131">
        <f t="shared" ref="U45:AI45" si="3">SUM(E33:E38)</f>
        <v>0</v>
      </c>
      <c r="V45" s="131">
        <f t="shared" si="3"/>
        <v>0</v>
      </c>
      <c r="W45" s="131">
        <f t="shared" si="3"/>
        <v>0</v>
      </c>
      <c r="X45" s="131">
        <f t="shared" si="3"/>
        <v>0</v>
      </c>
      <c r="Y45" s="131">
        <f t="shared" si="3"/>
        <v>0</v>
      </c>
      <c r="Z45" s="131">
        <f t="shared" si="3"/>
        <v>0</v>
      </c>
      <c r="AA45" s="131">
        <f t="shared" si="3"/>
        <v>0</v>
      </c>
      <c r="AB45" s="131">
        <f t="shared" si="3"/>
        <v>0</v>
      </c>
      <c r="AC45" s="131">
        <f t="shared" si="3"/>
        <v>0</v>
      </c>
      <c r="AD45" s="131">
        <f t="shared" si="3"/>
        <v>0</v>
      </c>
      <c r="AE45" s="131">
        <f t="shared" si="3"/>
        <v>0</v>
      </c>
      <c r="AF45" s="131">
        <f t="shared" si="3"/>
        <v>0</v>
      </c>
      <c r="AG45" s="131">
        <f t="shared" si="3"/>
        <v>0</v>
      </c>
      <c r="AH45" s="131">
        <f t="shared" si="3"/>
        <v>0</v>
      </c>
      <c r="AI45" s="131">
        <f t="shared" si="3"/>
        <v>0</v>
      </c>
      <c r="AJ45" s="132" t="e">
        <f>SUM(E45:AD45)</f>
        <v>#REF!</v>
      </c>
      <c r="AK45" s="133" t="s">
        <v>33</v>
      </c>
      <c r="AM45" s="134"/>
    </row>
    <row r="46" spans="1:42">
      <c r="A46" s="135" t="s">
        <v>34</v>
      </c>
      <c r="B46" s="136"/>
      <c r="C46" s="129">
        <f>SUM(AK$4:AK$9)</f>
        <v>0</v>
      </c>
      <c r="D46" s="130"/>
      <c r="E46" s="137" t="e">
        <f t="shared" ref="E46:AI46" si="4">IF(E45=0,1,"ERRORE")</f>
        <v>#REF!</v>
      </c>
      <c r="F46" s="137" t="e">
        <f t="shared" si="4"/>
        <v>#REF!</v>
      </c>
      <c r="G46" s="137" t="e">
        <f t="shared" si="4"/>
        <v>#REF!</v>
      </c>
      <c r="H46" s="137" t="e">
        <f t="shared" si="4"/>
        <v>#REF!</v>
      </c>
      <c r="I46" s="137" t="e">
        <f t="shared" si="4"/>
        <v>#REF!</v>
      </c>
      <c r="J46" s="137" t="e">
        <f t="shared" si="4"/>
        <v>#REF!</v>
      </c>
      <c r="K46" s="137" t="e">
        <f t="shared" si="4"/>
        <v>#REF!</v>
      </c>
      <c r="L46" s="137" t="e">
        <f t="shared" si="4"/>
        <v>#REF!</v>
      </c>
      <c r="M46" s="137" t="e">
        <f t="shared" si="4"/>
        <v>#REF!</v>
      </c>
      <c r="N46" s="137" t="e">
        <f t="shared" si="4"/>
        <v>#REF!</v>
      </c>
      <c r="O46" s="137" t="e">
        <f t="shared" si="4"/>
        <v>#REF!</v>
      </c>
      <c r="P46" s="137" t="e">
        <f t="shared" si="4"/>
        <v>#REF!</v>
      </c>
      <c r="Q46" s="137" t="e">
        <f t="shared" si="4"/>
        <v>#REF!</v>
      </c>
      <c r="R46" s="137" t="e">
        <f t="shared" si="4"/>
        <v>#REF!</v>
      </c>
      <c r="S46" s="137" t="e">
        <f t="shared" si="4"/>
        <v>#REF!</v>
      </c>
      <c r="T46" s="137" t="e">
        <f t="shared" si="4"/>
        <v>#REF!</v>
      </c>
      <c r="U46" s="137">
        <f t="shared" si="4"/>
        <v>1</v>
      </c>
      <c r="V46" s="137">
        <f t="shared" si="4"/>
        <v>1</v>
      </c>
      <c r="W46" s="137">
        <f t="shared" si="4"/>
        <v>1</v>
      </c>
      <c r="X46" s="137">
        <f t="shared" si="4"/>
        <v>1</v>
      </c>
      <c r="Y46" s="137">
        <f t="shared" si="4"/>
        <v>1</v>
      </c>
      <c r="Z46" s="137">
        <f t="shared" si="4"/>
        <v>1</v>
      </c>
      <c r="AA46" s="137">
        <f t="shared" si="4"/>
        <v>1</v>
      </c>
      <c r="AB46" s="137">
        <f t="shared" si="4"/>
        <v>1</v>
      </c>
      <c r="AC46" s="137">
        <f t="shared" si="4"/>
        <v>1</v>
      </c>
      <c r="AD46" s="137">
        <f t="shared" si="4"/>
        <v>1</v>
      </c>
      <c r="AE46" s="137">
        <f t="shared" si="4"/>
        <v>1</v>
      </c>
      <c r="AF46" s="137">
        <f t="shared" si="4"/>
        <v>1</v>
      </c>
      <c r="AG46" s="137">
        <f t="shared" si="4"/>
        <v>1</v>
      </c>
      <c r="AH46" s="137">
        <f t="shared" si="4"/>
        <v>1</v>
      </c>
      <c r="AI46" s="137">
        <f t="shared" si="4"/>
        <v>1</v>
      </c>
      <c r="AJ46" s="138">
        <f>SUM(AJ33:AK38)</f>
        <v>0</v>
      </c>
      <c r="AK46" s="133" t="s">
        <v>35</v>
      </c>
      <c r="AL46" s="102" t="s">
        <v>11</v>
      </c>
    </row>
    <row r="47" spans="1:42">
      <c r="A47" s="139" t="s">
        <v>36</v>
      </c>
      <c r="B47" s="140"/>
      <c r="C47" s="141">
        <f>SUM(C45:C46)</f>
        <v>0</v>
      </c>
      <c r="AJ47" s="142"/>
    </row>
    <row r="49" spans="1:38">
      <c r="B49" s="75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1:38">
      <c r="C50" s="16" t="s">
        <v>286</v>
      </c>
      <c r="D50" s="109"/>
      <c r="E50" s="18">
        <v>1</v>
      </c>
      <c r="F50" s="18">
        <v>2</v>
      </c>
      <c r="G50" s="18">
        <v>3</v>
      </c>
      <c r="H50" s="18">
        <v>4</v>
      </c>
      <c r="I50" s="18">
        <v>5</v>
      </c>
      <c r="J50" s="19">
        <v>6</v>
      </c>
      <c r="K50" s="19">
        <v>7</v>
      </c>
      <c r="L50" s="18">
        <v>8</v>
      </c>
      <c r="M50" s="18">
        <v>9</v>
      </c>
      <c r="N50" s="18">
        <v>10</v>
      </c>
      <c r="O50" s="18">
        <v>11</v>
      </c>
      <c r="P50" s="18">
        <v>12</v>
      </c>
      <c r="Q50" s="18">
        <v>13</v>
      </c>
      <c r="R50" s="18">
        <v>14</v>
      </c>
      <c r="S50" s="18">
        <v>15</v>
      </c>
      <c r="T50" s="143">
        <v>16</v>
      </c>
      <c r="U50" s="143">
        <v>17</v>
      </c>
      <c r="V50" s="143">
        <v>18</v>
      </c>
      <c r="W50" s="143">
        <v>19</v>
      </c>
      <c r="X50" s="143">
        <v>20</v>
      </c>
      <c r="Y50" s="143">
        <v>21</v>
      </c>
      <c r="Z50" s="143">
        <v>22</v>
      </c>
      <c r="AA50" s="143">
        <v>23</v>
      </c>
      <c r="AB50" s="143">
        <v>24</v>
      </c>
      <c r="AC50" s="143">
        <v>25</v>
      </c>
      <c r="AD50" s="143">
        <v>26</v>
      </c>
      <c r="AE50" s="143">
        <v>27</v>
      </c>
      <c r="AF50" s="143">
        <v>28</v>
      </c>
      <c r="AG50" s="143">
        <v>29</v>
      </c>
      <c r="AH50" s="143">
        <v>30</v>
      </c>
      <c r="AI50" s="143">
        <v>31</v>
      </c>
      <c r="AJ50" s="144"/>
      <c r="AK50" s="17"/>
      <c r="AL50" s="145"/>
    </row>
    <row r="51" spans="1:38">
      <c r="B51" s="15" t="s">
        <v>2</v>
      </c>
      <c r="C51" s="146" t="s">
        <v>37</v>
      </c>
      <c r="D51" s="147"/>
      <c r="E51" s="148" t="s">
        <v>89</v>
      </c>
      <c r="F51" s="1260" t="s">
        <v>4</v>
      </c>
      <c r="G51" s="148" t="s">
        <v>186</v>
      </c>
      <c r="H51" s="148" t="s">
        <v>320</v>
      </c>
      <c r="I51" s="148" t="s">
        <v>321</v>
      </c>
      <c r="J51" s="148" t="s">
        <v>187</v>
      </c>
      <c r="K51" s="148" t="s">
        <v>188</v>
      </c>
      <c r="L51" s="1261" t="s">
        <v>89</v>
      </c>
      <c r="M51" s="1260" t="s">
        <v>4</v>
      </c>
      <c r="N51" s="148" t="s">
        <v>186</v>
      </c>
      <c r="O51" s="148" t="s">
        <v>320</v>
      </c>
      <c r="P51" s="148" t="s">
        <v>321</v>
      </c>
      <c r="Q51" s="148" t="s">
        <v>187</v>
      </c>
      <c r="R51" s="148" t="s">
        <v>188</v>
      </c>
      <c r="S51" s="148" t="s">
        <v>89</v>
      </c>
      <c r="T51" s="1260" t="s">
        <v>4</v>
      </c>
      <c r="U51" s="148" t="s">
        <v>186</v>
      </c>
      <c r="V51" s="148" t="s">
        <v>320</v>
      </c>
      <c r="W51" s="148" t="s">
        <v>321</v>
      </c>
      <c r="X51" s="148" t="s">
        <v>187</v>
      </c>
      <c r="Y51" s="148" t="s">
        <v>188</v>
      </c>
      <c r="Z51" s="1262" t="s">
        <v>89</v>
      </c>
      <c r="AA51" s="1263" t="s">
        <v>4</v>
      </c>
      <c r="AB51" s="148" t="s">
        <v>186</v>
      </c>
      <c r="AC51" s="1261" t="s">
        <v>320</v>
      </c>
      <c r="AD51" s="1261" t="s">
        <v>321</v>
      </c>
      <c r="AE51" s="148" t="s">
        <v>187</v>
      </c>
      <c r="AF51" s="148" t="s">
        <v>188</v>
      </c>
      <c r="AG51" s="148" t="s">
        <v>89</v>
      </c>
      <c r="AH51" s="1260" t="s">
        <v>4</v>
      </c>
      <c r="AI51" s="148" t="s">
        <v>186</v>
      </c>
      <c r="AJ51" s="150" t="s">
        <v>4</v>
      </c>
      <c r="AK51" s="151" t="s">
        <v>5</v>
      </c>
    </row>
    <row r="52" spans="1:38">
      <c r="B52" s="83"/>
      <c r="C52" s="12" t="s">
        <v>38</v>
      </c>
      <c r="D52" s="152" t="s">
        <v>7</v>
      </c>
      <c r="E52" s="1264" t="s">
        <v>29</v>
      </c>
      <c r="F52" s="1265" t="s">
        <v>199</v>
      </c>
      <c r="G52" s="1266" t="s">
        <v>322</v>
      </c>
      <c r="H52" s="1267" t="s">
        <v>5</v>
      </c>
      <c r="I52" s="1267" t="s">
        <v>51</v>
      </c>
      <c r="J52" s="1267" t="s">
        <v>88</v>
      </c>
      <c r="K52" s="1267" t="s">
        <v>31</v>
      </c>
      <c r="L52" s="1268" t="s">
        <v>31</v>
      </c>
      <c r="M52" s="1269" t="s">
        <v>88</v>
      </c>
      <c r="N52" s="1267" t="s">
        <v>88</v>
      </c>
      <c r="O52" s="1267" t="s">
        <v>29</v>
      </c>
      <c r="P52" s="1267" t="s">
        <v>29</v>
      </c>
      <c r="Q52" s="1267" t="s">
        <v>29</v>
      </c>
      <c r="R52" s="1270" t="s">
        <v>49</v>
      </c>
      <c r="S52" s="1270" t="s">
        <v>5</v>
      </c>
      <c r="T52" s="1269" t="s">
        <v>5</v>
      </c>
      <c r="U52" s="1267" t="s">
        <v>51</v>
      </c>
      <c r="V52" s="1267" t="s">
        <v>88</v>
      </c>
      <c r="W52" s="1267" t="s">
        <v>31</v>
      </c>
      <c r="X52" s="1267" t="s">
        <v>31</v>
      </c>
      <c r="Y52" s="1271" t="s">
        <v>203</v>
      </c>
      <c r="Z52" s="1272" t="s">
        <v>88</v>
      </c>
      <c r="AA52" s="1273" t="s">
        <v>201</v>
      </c>
      <c r="AB52" s="1274" t="s">
        <v>29</v>
      </c>
      <c r="AC52" s="1275" t="s">
        <v>29</v>
      </c>
      <c r="AD52" s="1275" t="s">
        <v>49</v>
      </c>
      <c r="AE52" s="1274" t="s">
        <v>5</v>
      </c>
      <c r="AF52" s="1274" t="s">
        <v>5</v>
      </c>
      <c r="AG52" s="1274" t="s">
        <v>51</v>
      </c>
      <c r="AH52" s="1276" t="s">
        <v>88</v>
      </c>
      <c r="AI52" s="1277" t="s">
        <v>31</v>
      </c>
      <c r="AJ52" s="156"/>
      <c r="AK52" s="33"/>
    </row>
    <row r="53" spans="1:38">
      <c r="B53" s="83"/>
      <c r="C53" s="12"/>
      <c r="D53" s="152"/>
      <c r="E53" s="1278"/>
      <c r="F53" s="1279"/>
      <c r="G53" s="1280" t="s">
        <v>312</v>
      </c>
      <c r="H53" s="1281"/>
      <c r="I53" s="1281"/>
      <c r="J53" s="1281"/>
      <c r="K53" s="1281"/>
      <c r="L53" s="1282"/>
      <c r="M53" s="1279"/>
      <c r="N53" s="1281"/>
      <c r="O53" s="1281"/>
      <c r="P53" s="1281"/>
      <c r="Q53" s="1281"/>
      <c r="R53" s="1283"/>
      <c r="S53" s="1283"/>
      <c r="T53" s="1279"/>
      <c r="U53" s="1281"/>
      <c r="V53" s="1281"/>
      <c r="W53" s="1281"/>
      <c r="X53" s="1281"/>
      <c r="Y53" s="1284"/>
      <c r="Z53" s="1285"/>
      <c r="AA53" s="1284"/>
      <c r="AB53" s="1284"/>
      <c r="AC53" s="1286"/>
      <c r="AD53" s="1286"/>
      <c r="AE53" s="1284"/>
      <c r="AF53" s="1284"/>
      <c r="AG53" s="1284"/>
      <c r="AH53" s="1287"/>
      <c r="AI53" s="1284"/>
      <c r="AJ53" s="156"/>
      <c r="AK53" s="33"/>
    </row>
    <row r="54" spans="1:38">
      <c r="B54" s="83"/>
      <c r="C54" s="12"/>
      <c r="D54" s="152"/>
      <c r="E54" s="1278"/>
      <c r="F54" s="1279"/>
      <c r="G54" s="1281"/>
      <c r="H54" s="1281"/>
      <c r="I54" s="1281"/>
      <c r="J54" s="1281"/>
      <c r="K54" s="1281"/>
      <c r="L54" s="1282"/>
      <c r="M54" s="1279"/>
      <c r="N54" s="1281"/>
      <c r="O54" s="1281"/>
      <c r="P54" s="1281"/>
      <c r="Q54" s="1281"/>
      <c r="R54" s="1283"/>
      <c r="S54" s="1283"/>
      <c r="T54" s="1279"/>
      <c r="U54" s="1281"/>
      <c r="V54" s="1281"/>
      <c r="W54" s="1281"/>
      <c r="X54" s="1281"/>
      <c r="Y54" s="1281"/>
      <c r="Z54" s="1285"/>
      <c r="AA54" s="1279"/>
      <c r="AB54" s="1288" t="s">
        <v>323</v>
      </c>
      <c r="AC54" s="1286"/>
      <c r="AD54" s="1286"/>
      <c r="AE54" s="1289"/>
      <c r="AF54" s="1289"/>
      <c r="AG54" s="1289"/>
      <c r="AH54" s="1287"/>
      <c r="AI54" s="1290"/>
      <c r="AJ54" s="156"/>
      <c r="AK54" s="33"/>
    </row>
    <row r="55" spans="1:38">
      <c r="B55" s="157">
        <v>461</v>
      </c>
      <c r="C55" s="12"/>
      <c r="D55" s="158" t="s">
        <v>8</v>
      </c>
      <c r="E55" s="1291"/>
      <c r="F55" s="1292"/>
      <c r="G55" s="1293"/>
      <c r="H55" s="1293"/>
      <c r="I55" s="1293"/>
      <c r="J55" s="1293"/>
      <c r="K55" s="1293"/>
      <c r="L55" s="1294"/>
      <c r="M55" s="1292"/>
      <c r="N55" s="1293"/>
      <c r="O55" s="1293"/>
      <c r="P55" s="1293"/>
      <c r="Q55" s="1293"/>
      <c r="R55" s="1293"/>
      <c r="S55" s="1293"/>
      <c r="T55" s="1292"/>
      <c r="U55" s="1293"/>
      <c r="V55" s="1293"/>
      <c r="W55" s="1293"/>
      <c r="X55" s="1293"/>
      <c r="Y55" s="1293"/>
      <c r="Z55" s="1295"/>
      <c r="AA55" s="1296"/>
      <c r="AB55" s="1289"/>
      <c r="AC55" s="1286"/>
      <c r="AD55" s="1286"/>
      <c r="AE55" s="1289"/>
      <c r="AF55" s="1289"/>
      <c r="AG55" s="1289"/>
      <c r="AH55" s="1287"/>
      <c r="AI55" s="1290"/>
      <c r="AJ55" s="37">
        <f>SUM(E55:R55)</f>
        <v>0</v>
      </c>
      <c r="AK55" s="162">
        <f>SUM(E56:R56)</f>
        <v>0</v>
      </c>
    </row>
    <row r="56" spans="1:38">
      <c r="A56" s="39"/>
      <c r="B56" s="163"/>
      <c r="C56" s="98">
        <f>SUM(AJ52:AK56)</f>
        <v>0</v>
      </c>
      <c r="D56" s="164" t="s">
        <v>9</v>
      </c>
      <c r="E56" s="1297"/>
      <c r="F56" s="1298"/>
      <c r="G56" s="1299"/>
      <c r="H56" s="1299"/>
      <c r="I56" s="1299"/>
      <c r="J56" s="1299"/>
      <c r="K56" s="1299"/>
      <c r="L56" s="1300"/>
      <c r="M56" s="1298"/>
      <c r="N56" s="1299"/>
      <c r="O56" s="1299"/>
      <c r="P56" s="1299"/>
      <c r="Q56" s="1299"/>
      <c r="R56" s="1299"/>
      <c r="S56" s="1299"/>
      <c r="T56" s="1298"/>
      <c r="U56" s="1299"/>
      <c r="V56" s="1299"/>
      <c r="W56" s="1299"/>
      <c r="X56" s="1299"/>
      <c r="Y56" s="1299"/>
      <c r="Z56" s="1301"/>
      <c r="AA56" s="1302"/>
      <c r="AB56" s="1299"/>
      <c r="AC56" s="1303"/>
      <c r="AD56" s="1303"/>
      <c r="AE56" s="1299"/>
      <c r="AF56" s="1299"/>
      <c r="AG56" s="1299"/>
      <c r="AH56" s="1298"/>
      <c r="AI56" s="1304"/>
      <c r="AJ56" s="45"/>
      <c r="AK56" s="33"/>
    </row>
    <row r="57" spans="1:38">
      <c r="B57" s="168"/>
      <c r="C57" s="12" t="s">
        <v>39</v>
      </c>
      <c r="D57" s="152" t="s">
        <v>7</v>
      </c>
      <c r="E57" s="1264" t="s">
        <v>88</v>
      </c>
      <c r="F57" s="1269" t="s">
        <v>29</v>
      </c>
      <c r="G57" s="1267" t="s">
        <v>29</v>
      </c>
      <c r="H57" s="1267" t="s">
        <v>29</v>
      </c>
      <c r="I57" s="1267" t="s">
        <v>49</v>
      </c>
      <c r="J57" s="1267" t="s">
        <v>5</v>
      </c>
      <c r="K57" s="1267" t="s">
        <v>5</v>
      </c>
      <c r="L57" s="1268" t="s">
        <v>51</v>
      </c>
      <c r="M57" s="1269" t="s">
        <v>88</v>
      </c>
      <c r="N57" s="1267" t="s">
        <v>31</v>
      </c>
      <c r="O57" s="1267" t="s">
        <v>31</v>
      </c>
      <c r="P57" s="1267" t="s">
        <v>31</v>
      </c>
      <c r="Q57" s="1267" t="s">
        <v>88</v>
      </c>
      <c r="R57" s="1267" t="s">
        <v>29</v>
      </c>
      <c r="S57" s="1267" t="s">
        <v>29</v>
      </c>
      <c r="T57" s="1269" t="s">
        <v>88</v>
      </c>
      <c r="U57" s="1267" t="s">
        <v>49</v>
      </c>
      <c r="V57" s="1267" t="s">
        <v>5</v>
      </c>
      <c r="W57" s="1267" t="s">
        <v>5</v>
      </c>
      <c r="X57" s="1267" t="s">
        <v>51</v>
      </c>
      <c r="Y57" s="1267" t="s">
        <v>88</v>
      </c>
      <c r="Z57" s="1305" t="s">
        <v>31</v>
      </c>
      <c r="AA57" s="1306" t="s">
        <v>203</v>
      </c>
      <c r="AB57" s="1274" t="s">
        <v>31</v>
      </c>
      <c r="AC57" s="1275" t="s">
        <v>88</v>
      </c>
      <c r="AD57" s="1275" t="s">
        <v>29</v>
      </c>
      <c r="AE57" s="1274" t="s">
        <v>29</v>
      </c>
      <c r="AF57" s="1274" t="s">
        <v>29</v>
      </c>
      <c r="AG57" s="1274" t="s">
        <v>49</v>
      </c>
      <c r="AH57" s="1276" t="s">
        <v>5</v>
      </c>
      <c r="AI57" s="1277" t="s">
        <v>5</v>
      </c>
      <c r="AJ57" s="32"/>
      <c r="AK57" s="33"/>
    </row>
    <row r="58" spans="1:38">
      <c r="B58" s="168"/>
      <c r="C58" s="12"/>
      <c r="D58" s="152"/>
      <c r="E58" s="1278"/>
      <c r="F58" s="1279"/>
      <c r="G58" s="1281"/>
      <c r="H58" s="1281"/>
      <c r="I58" s="1281"/>
      <c r="J58" s="1281"/>
      <c r="K58" s="1281"/>
      <c r="L58" s="1282"/>
      <c r="M58" s="1279"/>
      <c r="N58" s="1281"/>
      <c r="O58" s="1281"/>
      <c r="P58" s="1281"/>
      <c r="Q58" s="1281"/>
      <c r="R58" s="1281"/>
      <c r="S58" s="1281"/>
      <c r="T58" s="1279"/>
      <c r="U58" s="1281"/>
      <c r="V58" s="1281"/>
      <c r="W58" s="1281"/>
      <c r="X58" s="1281"/>
      <c r="Y58" s="1281"/>
      <c r="Z58" s="1284"/>
      <c r="AA58" s="1284"/>
      <c r="AB58" s="1284"/>
      <c r="AC58" s="1286"/>
      <c r="AD58" s="1286"/>
      <c r="AE58" s="1284"/>
      <c r="AF58" s="1284"/>
      <c r="AG58" s="1289"/>
      <c r="AH58" s="1284"/>
      <c r="AI58" s="1284"/>
      <c r="AJ58" s="32"/>
      <c r="AK58" s="33"/>
    </row>
    <row r="59" spans="1:38">
      <c r="B59" s="157">
        <v>1535</v>
      </c>
      <c r="C59" s="12"/>
      <c r="D59" s="158" t="s">
        <v>8</v>
      </c>
      <c r="E59" s="1291"/>
      <c r="F59" s="1292"/>
      <c r="G59" s="1293"/>
      <c r="H59" s="1281">
        <v>1</v>
      </c>
      <c r="I59" s="1293"/>
      <c r="J59" s="1293"/>
      <c r="K59" s="1293"/>
      <c r="L59" s="1294"/>
      <c r="M59" s="1292"/>
      <c r="N59" s="1293"/>
      <c r="O59" s="1293"/>
      <c r="P59" s="1293"/>
      <c r="Q59" s="1293"/>
      <c r="R59" s="1293"/>
      <c r="S59" s="1293"/>
      <c r="T59" s="1292"/>
      <c r="U59" s="1293"/>
      <c r="V59" s="1293"/>
      <c r="W59" s="1293"/>
      <c r="X59" s="1293"/>
      <c r="Y59" s="1293"/>
      <c r="Z59" s="1295"/>
      <c r="AA59" s="1296"/>
      <c r="AB59" s="1289"/>
      <c r="AC59" s="1286"/>
      <c r="AD59" s="1286"/>
      <c r="AE59" s="1289"/>
      <c r="AF59" s="1289"/>
      <c r="AG59" s="1289"/>
      <c r="AH59" s="1287"/>
      <c r="AI59" s="1290"/>
      <c r="AJ59" s="37">
        <f>SUM(E59:R59)</f>
        <v>1</v>
      </c>
      <c r="AK59" s="162">
        <f>SUM(E60:R60)</f>
        <v>0</v>
      </c>
    </row>
    <row r="60" spans="1:38">
      <c r="A60" s="39"/>
      <c r="B60" s="163"/>
      <c r="C60" s="98">
        <f>SUM(AJ57:AK60)</f>
        <v>1</v>
      </c>
      <c r="D60" s="164" t="s">
        <v>9</v>
      </c>
      <c r="E60" s="1297"/>
      <c r="F60" s="1298"/>
      <c r="G60" s="1299"/>
      <c r="H60" s="1299"/>
      <c r="I60" s="1299"/>
      <c r="J60" s="1299"/>
      <c r="K60" s="1299"/>
      <c r="L60" s="1300"/>
      <c r="M60" s="1298"/>
      <c r="N60" s="1299"/>
      <c r="O60" s="1299"/>
      <c r="P60" s="1299"/>
      <c r="Q60" s="1299"/>
      <c r="R60" s="1299"/>
      <c r="S60" s="1299"/>
      <c r="T60" s="1298"/>
      <c r="U60" s="1299"/>
      <c r="V60" s="1299"/>
      <c r="W60" s="1299"/>
      <c r="X60" s="1299"/>
      <c r="Y60" s="1299"/>
      <c r="Z60" s="1301"/>
      <c r="AA60" s="1302"/>
      <c r="AB60" s="1299"/>
      <c r="AC60" s="1303"/>
      <c r="AD60" s="1303"/>
      <c r="AE60" s="1299"/>
      <c r="AF60" s="1299"/>
      <c r="AG60" s="1299"/>
      <c r="AH60" s="1298"/>
      <c r="AI60" s="1304"/>
      <c r="AJ60" s="45"/>
      <c r="AK60" s="33"/>
    </row>
    <row r="61" spans="1:38">
      <c r="B61" s="168"/>
      <c r="C61" s="12" t="s">
        <v>40</v>
      </c>
      <c r="D61" s="152" t="s">
        <v>7</v>
      </c>
      <c r="E61" s="1264" t="s">
        <v>31</v>
      </c>
      <c r="F61" s="1269" t="s">
        <v>31</v>
      </c>
      <c r="G61" s="1267" t="s">
        <v>31</v>
      </c>
      <c r="H61" s="1267" t="s">
        <v>88</v>
      </c>
      <c r="I61" s="1267" t="s">
        <v>29</v>
      </c>
      <c r="J61" s="1267" t="s">
        <v>29</v>
      </c>
      <c r="K61" s="1267" t="s">
        <v>29</v>
      </c>
      <c r="L61" s="1268" t="s">
        <v>49</v>
      </c>
      <c r="M61" s="1269" t="s">
        <v>5</v>
      </c>
      <c r="N61" s="1267" t="s">
        <v>5</v>
      </c>
      <c r="O61" s="1267" t="s">
        <v>51</v>
      </c>
      <c r="P61" s="1267" t="s">
        <v>88</v>
      </c>
      <c r="Q61" s="1267" t="s">
        <v>31</v>
      </c>
      <c r="R61" s="1267" t="s">
        <v>31</v>
      </c>
      <c r="S61" s="1307" t="s">
        <v>203</v>
      </c>
      <c r="T61" s="1269" t="s">
        <v>88</v>
      </c>
      <c r="U61" s="1267" t="s">
        <v>29</v>
      </c>
      <c r="V61" s="1267" t="s">
        <v>29</v>
      </c>
      <c r="W61" s="1267" t="s">
        <v>29</v>
      </c>
      <c r="X61" s="1267" t="s">
        <v>49</v>
      </c>
      <c r="Y61" s="1267" t="s">
        <v>51</v>
      </c>
      <c r="Z61" s="1305" t="s">
        <v>51</v>
      </c>
      <c r="AA61" s="1273" t="s">
        <v>88</v>
      </c>
      <c r="AB61" s="1274" t="s">
        <v>88</v>
      </c>
      <c r="AC61" s="1275" t="s">
        <v>31</v>
      </c>
      <c r="AD61" s="1275" t="s">
        <v>31</v>
      </c>
      <c r="AE61" s="1274" t="s">
        <v>31</v>
      </c>
      <c r="AF61" s="1274" t="s">
        <v>88</v>
      </c>
      <c r="AG61" s="1274" t="s">
        <v>29</v>
      </c>
      <c r="AH61" s="1276" t="s">
        <v>29</v>
      </c>
      <c r="AI61" s="1277" t="s">
        <v>29</v>
      </c>
      <c r="AJ61" s="32"/>
      <c r="AK61" s="33"/>
    </row>
    <row r="62" spans="1:38">
      <c r="B62" s="168"/>
      <c r="C62" s="12"/>
      <c r="D62" s="152"/>
      <c r="E62" s="1278"/>
      <c r="F62" s="1279"/>
      <c r="G62" s="1281"/>
      <c r="H62" s="1281"/>
      <c r="I62" s="1281"/>
      <c r="J62" s="1281"/>
      <c r="K62" s="1281"/>
      <c r="L62" s="1282"/>
      <c r="M62" s="1279"/>
      <c r="N62" s="1281"/>
      <c r="O62" s="1281"/>
      <c r="P62" s="1281"/>
      <c r="Q62" s="1281"/>
      <c r="R62" s="1281"/>
      <c r="S62" s="1281"/>
      <c r="T62" s="1279" t="s">
        <v>31</v>
      </c>
      <c r="U62" s="1281"/>
      <c r="V62" s="1281"/>
      <c r="W62" s="1281"/>
      <c r="X62" s="1281"/>
      <c r="Y62" s="1308" t="s">
        <v>49</v>
      </c>
      <c r="Z62" s="1284"/>
      <c r="AA62" s="1296"/>
      <c r="AB62" s="1289"/>
      <c r="AC62" s="1309" t="s">
        <v>29</v>
      </c>
      <c r="AD62" s="1286"/>
      <c r="AE62" s="1284"/>
      <c r="AF62" s="1289"/>
      <c r="AG62" s="1284"/>
      <c r="AH62" s="1284"/>
      <c r="AI62" s="1284"/>
      <c r="AJ62" s="32"/>
      <c r="AK62" s="33"/>
    </row>
    <row r="63" spans="1:38">
      <c r="B63" s="157">
        <v>1568</v>
      </c>
      <c r="C63" s="12"/>
      <c r="D63" s="158" t="s">
        <v>8</v>
      </c>
      <c r="E63" s="1291"/>
      <c r="F63" s="1292"/>
      <c r="G63" s="1293"/>
      <c r="H63" s="1293"/>
      <c r="I63" s="1293"/>
      <c r="J63" s="1293"/>
      <c r="K63" s="1293"/>
      <c r="L63" s="1294"/>
      <c r="M63" s="1292"/>
      <c r="N63" s="1293"/>
      <c r="O63" s="1293"/>
      <c r="P63" s="1293"/>
      <c r="Q63" s="1293"/>
      <c r="R63" s="1293"/>
      <c r="S63" s="1293"/>
      <c r="T63" s="1292"/>
      <c r="U63" s="1293"/>
      <c r="V63" s="1293"/>
      <c r="W63" s="1293"/>
      <c r="X63" s="1293"/>
      <c r="Y63" s="1293"/>
      <c r="Z63" s="1295"/>
      <c r="AA63" s="1296"/>
      <c r="AB63" s="1289"/>
      <c r="AC63" s="1286"/>
      <c r="AD63" s="1286"/>
      <c r="AE63" s="1289"/>
      <c r="AF63" s="1289"/>
      <c r="AG63" s="1289"/>
      <c r="AH63" s="1287"/>
      <c r="AI63" s="1290"/>
      <c r="AJ63" s="37">
        <f>SUM(E63:R63)</f>
        <v>0</v>
      </c>
      <c r="AK63" s="162">
        <f>SUM(E64:R64)</f>
        <v>0</v>
      </c>
      <c r="AL63" s="102"/>
    </row>
    <row r="64" spans="1:38">
      <c r="A64" s="39"/>
      <c r="B64" s="163"/>
      <c r="C64" s="98">
        <f>SUM(AJ61:AK64)</f>
        <v>0</v>
      </c>
      <c r="D64" s="164" t="s">
        <v>9</v>
      </c>
      <c r="E64" s="1297"/>
      <c r="F64" s="1298"/>
      <c r="G64" s="1299"/>
      <c r="H64" s="1299"/>
      <c r="I64" s="1299"/>
      <c r="J64" s="1299"/>
      <c r="K64" s="1299"/>
      <c r="L64" s="1300"/>
      <c r="M64" s="1298"/>
      <c r="N64" s="1299"/>
      <c r="O64" s="1299"/>
      <c r="P64" s="1299"/>
      <c r="Q64" s="1299"/>
      <c r="R64" s="1299"/>
      <c r="S64" s="1299"/>
      <c r="T64" s="1298"/>
      <c r="U64" s="1299"/>
      <c r="V64" s="1299"/>
      <c r="W64" s="1299"/>
      <c r="X64" s="1299"/>
      <c r="Y64" s="1299"/>
      <c r="Z64" s="1301"/>
      <c r="AA64" s="1302"/>
      <c r="AB64" s="1299"/>
      <c r="AC64" s="1303"/>
      <c r="AD64" s="1303"/>
      <c r="AE64" s="1299"/>
      <c r="AF64" s="1299"/>
      <c r="AG64" s="1299"/>
      <c r="AH64" s="1298"/>
      <c r="AI64" s="1304"/>
      <c r="AJ64" s="45"/>
      <c r="AK64" s="33"/>
    </row>
    <row r="65" spans="1:38">
      <c r="B65" s="168"/>
      <c r="C65" s="12" t="s">
        <v>41</v>
      </c>
      <c r="D65" s="152" t="s">
        <v>7</v>
      </c>
      <c r="E65" s="1264" t="s">
        <v>51</v>
      </c>
      <c r="F65" s="1269" t="s">
        <v>88</v>
      </c>
      <c r="G65" s="1267" t="s">
        <v>88</v>
      </c>
      <c r="H65" s="1310" t="s">
        <v>203</v>
      </c>
      <c r="I65" s="1310" t="s">
        <v>203</v>
      </c>
      <c r="J65" s="1310" t="s">
        <v>203</v>
      </c>
      <c r="K65" s="1267" t="s">
        <v>88</v>
      </c>
      <c r="L65" s="1268" t="s">
        <v>29</v>
      </c>
      <c r="M65" s="1269" t="s">
        <v>29</v>
      </c>
      <c r="N65" s="1267" t="s">
        <v>29</v>
      </c>
      <c r="O65" s="1267" t="s">
        <v>49</v>
      </c>
      <c r="P65" s="1267" t="s">
        <v>5</v>
      </c>
      <c r="Q65" s="1267" t="s">
        <v>5</v>
      </c>
      <c r="R65" s="1267" t="s">
        <v>51</v>
      </c>
      <c r="S65" s="1267" t="s">
        <v>88</v>
      </c>
      <c r="T65" s="1265" t="s">
        <v>203</v>
      </c>
      <c r="U65" s="1267" t="s">
        <v>31</v>
      </c>
      <c r="V65" s="1267" t="s">
        <v>31</v>
      </c>
      <c r="W65" s="1267" t="s">
        <v>88</v>
      </c>
      <c r="X65" s="1267" t="s">
        <v>29</v>
      </c>
      <c r="Y65" s="1267" t="s">
        <v>29</v>
      </c>
      <c r="Z65" s="1305" t="s">
        <v>29</v>
      </c>
      <c r="AA65" s="1306" t="s">
        <v>199</v>
      </c>
      <c r="AB65" s="1274" t="s">
        <v>5</v>
      </c>
      <c r="AC65" s="1275" t="s">
        <v>5</v>
      </c>
      <c r="AD65" s="1275" t="s">
        <v>51</v>
      </c>
      <c r="AE65" s="1274" t="s">
        <v>88</v>
      </c>
      <c r="AF65" s="1274" t="s">
        <v>31</v>
      </c>
      <c r="AG65" s="1274" t="s">
        <v>31</v>
      </c>
      <c r="AH65" s="1276" t="s">
        <v>88</v>
      </c>
      <c r="AI65" s="1277" t="s">
        <v>88</v>
      </c>
      <c r="AJ65" s="32"/>
      <c r="AK65" s="33"/>
      <c r="AL65" s="170"/>
    </row>
    <row r="66" spans="1:38">
      <c r="B66" s="168"/>
      <c r="C66" s="12"/>
      <c r="D66" s="152"/>
      <c r="E66" s="1278"/>
      <c r="F66" s="1279"/>
      <c r="G66" s="1281"/>
      <c r="H66" s="1311" t="s">
        <v>324</v>
      </c>
      <c r="I66" s="1311" t="s">
        <v>324</v>
      </c>
      <c r="J66" s="1311" t="s">
        <v>324</v>
      </c>
      <c r="K66" s="1311" t="s">
        <v>324</v>
      </c>
      <c r="L66" s="1282"/>
      <c r="M66" s="1279"/>
      <c r="N66" s="1281"/>
      <c r="O66" s="1281"/>
      <c r="P66" s="1281"/>
      <c r="Q66" s="1281"/>
      <c r="R66" s="1281"/>
      <c r="S66" s="1281" t="s">
        <v>31</v>
      </c>
      <c r="T66" s="1279"/>
      <c r="U66" s="1281"/>
      <c r="V66" s="1281"/>
      <c r="W66" s="1281"/>
      <c r="X66" s="1281"/>
      <c r="Y66" s="1281"/>
      <c r="Z66" s="1284"/>
      <c r="AA66" s="1312"/>
      <c r="AB66" s="1284"/>
      <c r="AC66" s="1286"/>
      <c r="AD66" s="1286"/>
      <c r="AE66" s="1289"/>
      <c r="AF66" s="1284"/>
      <c r="AG66" s="1284"/>
      <c r="AH66" s="1287"/>
      <c r="AI66" s="1290"/>
      <c r="AJ66" s="32"/>
      <c r="AK66" s="33"/>
      <c r="AL66" s="170"/>
    </row>
    <row r="67" spans="1:38">
      <c r="B67" s="157">
        <v>1634</v>
      </c>
      <c r="C67" s="12"/>
      <c r="D67" s="158" t="s">
        <v>8</v>
      </c>
      <c r="E67" s="1291"/>
      <c r="F67" s="1292"/>
      <c r="G67" s="1293"/>
      <c r="H67" s="1293"/>
      <c r="I67" s="1293"/>
      <c r="J67" s="1293"/>
      <c r="K67" s="1293"/>
      <c r="L67" s="1294"/>
      <c r="M67" s="1292"/>
      <c r="N67" s="1293"/>
      <c r="O67" s="1293"/>
      <c r="P67" s="1293"/>
      <c r="Q67" s="1293"/>
      <c r="R67" s="1293"/>
      <c r="S67" s="1293"/>
      <c r="T67" s="1292"/>
      <c r="U67" s="1293"/>
      <c r="V67" s="1293"/>
      <c r="W67" s="1293"/>
      <c r="X67" s="1293"/>
      <c r="Y67" s="1293"/>
      <c r="Z67" s="1295"/>
      <c r="AA67" s="1296"/>
      <c r="AB67" s="1289"/>
      <c r="AC67" s="1286"/>
      <c r="AD67" s="1286"/>
      <c r="AE67" s="1289"/>
      <c r="AF67" s="1288" t="s">
        <v>323</v>
      </c>
      <c r="AG67" s="1289"/>
      <c r="AH67" s="1287"/>
      <c r="AI67" s="1290"/>
      <c r="AJ67" s="37">
        <f>SUM(E67:R67)</f>
        <v>0</v>
      </c>
      <c r="AK67" s="162">
        <f>SUM(E68:R68)</f>
        <v>0</v>
      </c>
    </row>
    <row r="68" spans="1:38">
      <c r="A68" s="39"/>
      <c r="B68" s="163"/>
      <c r="C68" s="98">
        <f>SUM(AJ65:AK68)</f>
        <v>0</v>
      </c>
      <c r="D68" s="164" t="s">
        <v>9</v>
      </c>
      <c r="E68" s="1297"/>
      <c r="F68" s="1298"/>
      <c r="G68" s="1299"/>
      <c r="H68" s="1299"/>
      <c r="I68" s="1299"/>
      <c r="J68" s="1299"/>
      <c r="K68" s="1299"/>
      <c r="L68" s="1300"/>
      <c r="M68" s="1298"/>
      <c r="N68" s="1299"/>
      <c r="O68" s="1299"/>
      <c r="P68" s="1299"/>
      <c r="Q68" s="1299"/>
      <c r="R68" s="1299"/>
      <c r="S68" s="1299"/>
      <c r="T68" s="1298"/>
      <c r="U68" s="1299"/>
      <c r="V68" s="1299"/>
      <c r="W68" s="1299"/>
      <c r="X68" s="1299"/>
      <c r="Y68" s="1299"/>
      <c r="Z68" s="1301"/>
      <c r="AA68" s="1302"/>
      <c r="AB68" s="1299"/>
      <c r="AC68" s="1303"/>
      <c r="AD68" s="1303"/>
      <c r="AE68" s="1299"/>
      <c r="AF68" s="1299"/>
      <c r="AG68" s="1299"/>
      <c r="AH68" s="1298"/>
      <c r="AI68" s="1304"/>
      <c r="AJ68" s="45"/>
      <c r="AK68" s="33"/>
    </row>
    <row r="69" spans="1:38">
      <c r="A69">
        <v>1756</v>
      </c>
      <c r="B69" s="168"/>
      <c r="C69" s="12" t="s">
        <v>42</v>
      </c>
      <c r="D69" s="152" t="s">
        <v>7</v>
      </c>
      <c r="E69" s="1264" t="s">
        <v>49</v>
      </c>
      <c r="F69" s="1269" t="s">
        <v>51</v>
      </c>
      <c r="G69" s="1267"/>
      <c r="H69" s="1267"/>
      <c r="I69" s="1267"/>
      <c r="J69" s="1267"/>
      <c r="K69" s="1267"/>
      <c r="L69" s="1268"/>
      <c r="M69" s="1269" t="s">
        <v>31</v>
      </c>
      <c r="N69" s="1267"/>
      <c r="O69" s="1267"/>
      <c r="P69" s="1267"/>
      <c r="Q69" s="1267"/>
      <c r="R69" s="1267"/>
      <c r="S69" s="1267"/>
      <c r="T69" s="1269" t="s">
        <v>29</v>
      </c>
      <c r="U69" s="1267"/>
      <c r="V69" s="1267"/>
      <c r="W69" s="1267"/>
      <c r="X69" s="1267"/>
      <c r="Y69" s="1267"/>
      <c r="Z69" s="1305" t="s">
        <v>49</v>
      </c>
      <c r="AA69" s="1273" t="s">
        <v>51</v>
      </c>
      <c r="AB69" s="1274"/>
      <c r="AC69" s="1275"/>
      <c r="AD69" s="1275"/>
      <c r="AE69" s="1274"/>
      <c r="AF69" s="1274"/>
      <c r="AG69" s="1274"/>
      <c r="AH69" s="1276" t="s">
        <v>31</v>
      </c>
      <c r="AI69" s="1277"/>
      <c r="AJ69" s="32"/>
      <c r="AK69" s="33"/>
    </row>
    <row r="70" spans="1:38">
      <c r="B70" s="168"/>
      <c r="C70" s="12"/>
      <c r="D70" s="1313" t="s">
        <v>11</v>
      </c>
      <c r="E70" s="1278"/>
      <c r="F70" s="1279" t="s">
        <v>49</v>
      </c>
      <c r="G70" s="1281" t="s">
        <v>51</v>
      </c>
      <c r="H70" s="1281" t="s">
        <v>31</v>
      </c>
      <c r="I70" s="1288" t="s">
        <v>31</v>
      </c>
      <c r="J70" s="1288" t="s">
        <v>31</v>
      </c>
      <c r="K70" s="1281"/>
      <c r="L70" s="1282"/>
      <c r="M70" s="1279"/>
      <c r="N70" s="1281"/>
      <c r="O70" s="1281"/>
      <c r="P70" s="1281"/>
      <c r="Q70" s="1281"/>
      <c r="R70" s="1314" t="s">
        <v>325</v>
      </c>
      <c r="S70" s="1281"/>
      <c r="T70" s="1279"/>
      <c r="U70" s="1281"/>
      <c r="V70" s="1281"/>
      <c r="W70" s="1281"/>
      <c r="X70" s="1281"/>
      <c r="Y70" s="1281" t="s">
        <v>326</v>
      </c>
      <c r="Z70" s="1285"/>
      <c r="AA70" s="1284"/>
      <c r="AB70" s="1289"/>
      <c r="AC70" s="1286"/>
      <c r="AD70" s="1286"/>
      <c r="AE70" s="1289"/>
      <c r="AF70" s="1289"/>
      <c r="AG70" s="1289"/>
      <c r="AH70" s="1284"/>
      <c r="AI70" s="1314" t="s">
        <v>327</v>
      </c>
      <c r="AJ70" s="32"/>
      <c r="AK70" s="33"/>
    </row>
    <row r="71" spans="1:38">
      <c r="B71" s="157">
        <v>1812</v>
      </c>
      <c r="C71" s="12"/>
      <c r="D71" s="158" t="s">
        <v>8</v>
      </c>
      <c r="E71" s="1291"/>
      <c r="F71" s="1292"/>
      <c r="G71" s="1293"/>
      <c r="H71" s="1293">
        <v>-1</v>
      </c>
      <c r="I71" s="1293"/>
      <c r="J71" s="1293"/>
      <c r="K71" s="1293"/>
      <c r="L71" s="1294"/>
      <c r="M71" s="1292"/>
      <c r="N71" s="1293"/>
      <c r="O71" s="1293"/>
      <c r="P71" s="1293"/>
      <c r="Q71" s="1293"/>
      <c r="R71" s="1293"/>
      <c r="S71" s="1293"/>
      <c r="T71" s="1292"/>
      <c r="U71" s="1293"/>
      <c r="V71" s="1293"/>
      <c r="W71" s="1293"/>
      <c r="X71" s="1293"/>
      <c r="Y71" s="1293"/>
      <c r="Z71" s="1315"/>
      <c r="AA71" s="1292"/>
      <c r="AB71" s="1289"/>
      <c r="AC71" s="1286"/>
      <c r="AD71" s="1286"/>
      <c r="AE71" s="1289"/>
      <c r="AF71" s="1289"/>
      <c r="AG71" s="1289"/>
      <c r="AH71" s="1287"/>
      <c r="AI71" s="1290"/>
      <c r="AJ71" s="37">
        <f>SUM(E71:R71)</f>
        <v>-1</v>
      </c>
      <c r="AK71" s="162">
        <f>SUM(E72:R72)</f>
        <v>0</v>
      </c>
    </row>
    <row r="72" spans="1:38">
      <c r="A72" s="39"/>
      <c r="B72" s="163"/>
      <c r="C72" s="98">
        <f>SUM(AJ69:AK72)</f>
        <v>-1</v>
      </c>
      <c r="D72" s="164" t="s">
        <v>9</v>
      </c>
      <c r="E72" s="1297"/>
      <c r="F72" s="1298"/>
      <c r="G72" s="1299"/>
      <c r="H72" s="1299"/>
      <c r="I72" s="1299"/>
      <c r="J72" s="1299"/>
      <c r="K72" s="1299"/>
      <c r="L72" s="1300"/>
      <c r="M72" s="1298"/>
      <c r="N72" s="1299"/>
      <c r="O72" s="1299"/>
      <c r="P72" s="1299"/>
      <c r="Q72" s="1299"/>
      <c r="R72" s="1299"/>
      <c r="S72" s="1299"/>
      <c r="T72" s="1298"/>
      <c r="U72" s="1299"/>
      <c r="V72" s="1299"/>
      <c r="W72" s="1299"/>
      <c r="X72" s="1299"/>
      <c r="Y72" s="1299"/>
      <c r="Z72" s="1316"/>
      <c r="AA72" s="1298"/>
      <c r="AB72" s="1299"/>
      <c r="AC72" s="1300"/>
      <c r="AD72" s="1300"/>
      <c r="AE72" s="1299"/>
      <c r="AF72" s="1299"/>
      <c r="AG72" s="1299"/>
      <c r="AH72" s="1298"/>
      <c r="AI72" s="1304"/>
      <c r="AJ72" s="45"/>
      <c r="AK72" s="33"/>
    </row>
    <row r="73" spans="1:38">
      <c r="B73" s="168"/>
      <c r="C73" s="12" t="s">
        <v>43</v>
      </c>
      <c r="D73" s="152" t="s">
        <v>7</v>
      </c>
      <c r="E73" s="1264"/>
      <c r="F73" s="1269"/>
      <c r="G73" s="1267"/>
      <c r="H73" s="1267"/>
      <c r="I73" s="1267"/>
      <c r="J73" s="1267"/>
      <c r="K73" s="1267"/>
      <c r="L73" s="1268"/>
      <c r="M73" s="1269"/>
      <c r="N73" s="1267"/>
      <c r="O73" s="1267"/>
      <c r="P73" s="1267"/>
      <c r="Q73" s="1267"/>
      <c r="R73" s="1267"/>
      <c r="S73" s="1267"/>
      <c r="T73" s="1269"/>
      <c r="U73" s="1267"/>
      <c r="V73" s="1267"/>
      <c r="W73" s="1267"/>
      <c r="X73" s="1267"/>
      <c r="Y73" s="1267"/>
      <c r="Z73" s="1272"/>
      <c r="AA73" s="1269"/>
      <c r="AB73" s="1274"/>
      <c r="AC73" s="1268"/>
      <c r="AD73" s="1268"/>
      <c r="AE73" s="1274"/>
      <c r="AF73" s="1317"/>
      <c r="AG73" s="1317"/>
      <c r="AH73" s="1276"/>
      <c r="AI73" s="1277"/>
      <c r="AJ73" s="32"/>
      <c r="AK73" s="33"/>
    </row>
    <row r="74" spans="1:38">
      <c r="B74" s="172">
        <v>1722</v>
      </c>
      <c r="C74" s="12"/>
      <c r="D74" s="1318" t="s">
        <v>328</v>
      </c>
      <c r="E74" s="1291"/>
      <c r="F74" s="1292"/>
      <c r="G74" s="1293"/>
      <c r="H74" s="1293"/>
      <c r="I74" s="1293"/>
      <c r="J74" s="1293"/>
      <c r="K74" s="1293"/>
      <c r="L74" s="1294"/>
      <c r="M74" s="1292"/>
      <c r="N74" s="1293"/>
      <c r="O74" s="1293"/>
      <c r="P74" s="1293"/>
      <c r="Q74" s="1293"/>
      <c r="R74" s="1293"/>
      <c r="S74" s="1293"/>
      <c r="T74" s="1292"/>
      <c r="U74" s="1293"/>
      <c r="V74" s="1293"/>
      <c r="W74" s="1293"/>
      <c r="X74" s="1293"/>
      <c r="Y74" s="1293"/>
      <c r="Z74" s="1315"/>
      <c r="AA74" s="1292"/>
      <c r="AB74" s="1289"/>
      <c r="AC74" s="1294"/>
      <c r="AD74" s="1294"/>
      <c r="AE74" s="1289"/>
      <c r="AF74" s="1289"/>
      <c r="AG74" s="1289"/>
      <c r="AH74" s="1287"/>
      <c r="AI74" s="1290"/>
      <c r="AJ74" s="37">
        <f>SUM(E74:S74)</f>
        <v>0</v>
      </c>
      <c r="AK74" s="162">
        <f>SUM(E75:R75)</f>
        <v>0</v>
      </c>
    </row>
    <row r="75" spans="1:38">
      <c r="A75" s="39"/>
      <c r="B75" s="173"/>
      <c r="C75" s="98">
        <f>SUM(AJ73:AK75)</f>
        <v>0</v>
      </c>
      <c r="D75" s="1319" t="s">
        <v>329</v>
      </c>
      <c r="E75" s="1297"/>
      <c r="F75" s="1298"/>
      <c r="G75" s="1299"/>
      <c r="H75" s="1299"/>
      <c r="I75" s="1299"/>
      <c r="J75" s="1299"/>
      <c r="K75" s="1299"/>
      <c r="L75" s="1303" t="s">
        <v>330</v>
      </c>
      <c r="M75" s="1298"/>
      <c r="N75" s="1299"/>
      <c r="O75" s="1299"/>
      <c r="P75" s="1299"/>
      <c r="Q75" s="1299"/>
      <c r="R75" s="1299"/>
      <c r="S75" s="1299"/>
      <c r="T75" s="1298"/>
      <c r="U75" s="1299"/>
      <c r="V75" s="1299"/>
      <c r="W75" s="1299"/>
      <c r="X75" s="1299"/>
      <c r="Y75" s="1299"/>
      <c r="Z75" s="1316"/>
      <c r="AA75" s="1298"/>
      <c r="AB75" s="1299"/>
      <c r="AC75" s="1303" t="s">
        <v>330</v>
      </c>
      <c r="AD75" s="1303" t="s">
        <v>330</v>
      </c>
      <c r="AE75" s="1299"/>
      <c r="AF75" s="1299"/>
      <c r="AG75" s="1299"/>
      <c r="AH75" s="1298"/>
      <c r="AI75" s="1304"/>
      <c r="AJ75" s="105"/>
      <c r="AK75" s="33"/>
    </row>
    <row r="76" spans="1:38">
      <c r="B76" s="168"/>
      <c r="C76" s="12" t="s">
        <v>11</v>
      </c>
      <c r="D76" s="152" t="s">
        <v>7</v>
      </c>
      <c r="E76" s="1320"/>
      <c r="F76" s="1321"/>
      <c r="G76" s="1321"/>
      <c r="H76" s="1321"/>
      <c r="I76" s="1321"/>
      <c r="J76" s="1321"/>
      <c r="K76" s="1321"/>
      <c r="L76" s="1321"/>
      <c r="M76" s="1321"/>
      <c r="N76" s="1321"/>
      <c r="O76" s="1321"/>
      <c r="P76" s="1321"/>
      <c r="Q76" s="1321"/>
      <c r="R76" s="1321"/>
      <c r="S76" s="1321"/>
      <c r="T76" s="1321"/>
      <c r="U76" s="1321"/>
      <c r="V76" s="1321"/>
      <c r="W76" s="1321"/>
      <c r="X76" s="1321"/>
      <c r="Y76" s="1321"/>
      <c r="Z76" s="1321"/>
      <c r="AA76" s="1321"/>
      <c r="AB76" s="1321"/>
      <c r="AC76" s="1321"/>
      <c r="AD76" s="1321"/>
      <c r="AE76" s="1321"/>
      <c r="AF76" s="1321"/>
      <c r="AG76" s="1321"/>
      <c r="AH76" s="1321"/>
      <c r="AI76" s="1322"/>
      <c r="AJ76" s="32"/>
      <c r="AK76" s="33"/>
    </row>
    <row r="77" spans="1:38">
      <c r="B77" s="172">
        <v>1722</v>
      </c>
      <c r="C77" s="12"/>
      <c r="D77" s="158" t="s">
        <v>8</v>
      </c>
      <c r="E77" s="1323"/>
      <c r="F77" s="1194"/>
      <c r="G77" s="1194"/>
      <c r="H77" s="1194"/>
      <c r="I77" s="1194"/>
      <c r="J77" s="1194"/>
      <c r="K77" s="1194"/>
      <c r="L77" s="1194"/>
      <c r="M77" s="1194"/>
      <c r="N77" s="1194"/>
      <c r="O77" s="1194"/>
      <c r="P77" s="1194"/>
      <c r="Q77" s="1194"/>
      <c r="R77" s="1194"/>
      <c r="S77" s="1194"/>
      <c r="T77" s="1194"/>
      <c r="U77" s="1194"/>
      <c r="V77" s="1194"/>
      <c r="W77" s="1194"/>
      <c r="X77" s="1194"/>
      <c r="Y77" s="1194"/>
      <c r="Z77" s="1194"/>
      <c r="AA77" s="1194"/>
      <c r="AB77" s="1194"/>
      <c r="AC77" s="1194"/>
      <c r="AD77" s="1194"/>
      <c r="AE77" s="1194"/>
      <c r="AF77" s="1194"/>
      <c r="AG77" s="1194"/>
      <c r="AH77" s="1194"/>
      <c r="AI77" s="1324"/>
      <c r="AJ77" s="37">
        <f>SUM(E77:S77)</f>
        <v>0</v>
      </c>
      <c r="AK77" s="162">
        <f>SUM(E78:R78)</f>
        <v>0</v>
      </c>
    </row>
    <row r="78" spans="1:38">
      <c r="A78" s="39"/>
      <c r="B78" s="173"/>
      <c r="C78" s="98">
        <f>SUM(AJ76:AK78)</f>
        <v>0</v>
      </c>
      <c r="D78" s="164" t="s">
        <v>9</v>
      </c>
      <c r="E78" s="1325"/>
      <c r="F78" s="1326"/>
      <c r="G78" s="1326"/>
      <c r="H78" s="1326"/>
      <c r="I78" s="1326"/>
      <c r="J78" s="1326"/>
      <c r="K78" s="1326"/>
      <c r="L78" s="1326"/>
      <c r="M78" s="1326"/>
      <c r="N78" s="1326"/>
      <c r="O78" s="1326"/>
      <c r="P78" s="1326"/>
      <c r="Q78" s="1326"/>
      <c r="R78" s="1326"/>
      <c r="S78" s="1326"/>
      <c r="T78" s="1326"/>
      <c r="U78" s="1326"/>
      <c r="V78" s="1326"/>
      <c r="W78" s="1326"/>
      <c r="X78" s="1326"/>
      <c r="Y78" s="1326"/>
      <c r="Z78" s="1326"/>
      <c r="AA78" s="1326"/>
      <c r="AB78" s="1326"/>
      <c r="AC78" s="1326"/>
      <c r="AD78" s="1326"/>
      <c r="AE78" s="1326"/>
      <c r="AF78" s="1326"/>
      <c r="AG78" s="1326"/>
      <c r="AH78" s="1326"/>
      <c r="AI78" s="1327"/>
      <c r="AJ78" s="105"/>
      <c r="AK78" s="33"/>
    </row>
    <row r="79" spans="1:38">
      <c r="A79" s="174"/>
      <c r="B79" s="175"/>
      <c r="C79" s="176"/>
      <c r="D79" s="177"/>
      <c r="E79" s="110"/>
      <c r="F79" s="109"/>
      <c r="G79" s="110"/>
      <c r="H79" s="109"/>
      <c r="I79" s="110"/>
      <c r="J79" s="109"/>
      <c r="K79" s="109"/>
      <c r="L79" s="110"/>
      <c r="M79" s="109"/>
      <c r="N79" s="110"/>
      <c r="O79" s="110" t="s">
        <v>44</v>
      </c>
      <c r="P79" s="109"/>
      <c r="Q79" s="109"/>
      <c r="R79" s="109"/>
      <c r="S79" s="110"/>
      <c r="T79" s="109"/>
      <c r="U79" s="109"/>
      <c r="V79" s="110"/>
      <c r="AJ79" s="111"/>
      <c r="AK79" s="111"/>
    </row>
    <row r="80" spans="1:38">
      <c r="A80" s="106" t="s">
        <v>4</v>
      </c>
      <c r="B80" s="178" t="s">
        <v>5</v>
      </c>
      <c r="C80" s="108" t="s">
        <v>27</v>
      </c>
      <c r="D80" s="109"/>
      <c r="E80" s="109"/>
      <c r="F80" s="109"/>
      <c r="G80" s="110"/>
      <c r="H80" s="110"/>
      <c r="I80" s="110"/>
      <c r="J80" s="109"/>
      <c r="K80" s="109"/>
      <c r="L80" s="109"/>
      <c r="M80" s="109"/>
      <c r="N80" s="110"/>
      <c r="O80" s="110"/>
      <c r="P80" s="110"/>
      <c r="Q80" s="109"/>
      <c r="R80" s="109"/>
      <c r="S80" s="109"/>
      <c r="T80" s="109"/>
      <c r="U80" s="109"/>
      <c r="V80" s="110"/>
      <c r="AJ80" s="111"/>
      <c r="AK80" s="111"/>
    </row>
    <row r="81" spans="1:37">
      <c r="A81" s="112">
        <v>8</v>
      </c>
      <c r="B81" s="179"/>
      <c r="C81" s="114" t="s">
        <v>45</v>
      </c>
      <c r="D81" s="112" t="s">
        <v>29</v>
      </c>
      <c r="E81" s="180">
        <f t="shared" ref="E81:AI81" si="5">COUNTIF(E22:E78,$D$112)</f>
        <v>3</v>
      </c>
      <c r="F81" s="180">
        <f t="shared" si="5"/>
        <v>3</v>
      </c>
      <c r="G81" s="180">
        <f t="shared" si="5"/>
        <v>3</v>
      </c>
      <c r="H81" s="180">
        <f t="shared" si="5"/>
        <v>3</v>
      </c>
      <c r="I81" s="180">
        <f t="shared" si="5"/>
        <v>3</v>
      </c>
      <c r="J81" s="180">
        <f t="shared" si="5"/>
        <v>3</v>
      </c>
      <c r="K81" s="180">
        <f t="shared" si="5"/>
        <v>3</v>
      </c>
      <c r="L81" s="180">
        <f t="shared" si="5"/>
        <v>3</v>
      </c>
      <c r="M81" s="180">
        <f t="shared" si="5"/>
        <v>3</v>
      </c>
      <c r="N81" s="180">
        <f t="shared" si="5"/>
        <v>3</v>
      </c>
      <c r="O81" s="180">
        <f t="shared" si="5"/>
        <v>3</v>
      </c>
      <c r="P81" s="180">
        <f t="shared" si="5"/>
        <v>3</v>
      </c>
      <c r="Q81" s="180">
        <f t="shared" si="5"/>
        <v>3</v>
      </c>
      <c r="R81" s="180">
        <f t="shared" si="5"/>
        <v>3</v>
      </c>
      <c r="S81" s="180">
        <f t="shared" si="5"/>
        <v>3</v>
      </c>
      <c r="T81" s="180">
        <f t="shared" si="5"/>
        <v>3</v>
      </c>
      <c r="U81" s="180">
        <f t="shared" si="5"/>
        <v>4</v>
      </c>
      <c r="V81" s="180">
        <f t="shared" si="5"/>
        <v>4</v>
      </c>
      <c r="W81" s="180">
        <f t="shared" si="5"/>
        <v>4</v>
      </c>
      <c r="X81" s="180">
        <f t="shared" si="5"/>
        <v>4</v>
      </c>
      <c r="Y81" s="180">
        <f t="shared" si="5"/>
        <v>4</v>
      </c>
      <c r="Z81" s="180">
        <f t="shared" si="5"/>
        <v>4</v>
      </c>
      <c r="AA81" s="180">
        <f t="shared" si="5"/>
        <v>4</v>
      </c>
      <c r="AB81" s="180">
        <f t="shared" si="5"/>
        <v>4</v>
      </c>
      <c r="AC81" s="180">
        <f t="shared" si="5"/>
        <v>4</v>
      </c>
      <c r="AD81" s="180">
        <f t="shared" si="5"/>
        <v>4</v>
      </c>
      <c r="AE81" s="180">
        <f t="shared" si="5"/>
        <v>4</v>
      </c>
      <c r="AF81" s="180">
        <f t="shared" si="5"/>
        <v>4</v>
      </c>
      <c r="AG81" s="180">
        <f t="shared" si="5"/>
        <v>4</v>
      </c>
      <c r="AH81" s="180">
        <f t="shared" si="5"/>
        <v>4</v>
      </c>
      <c r="AI81" s="180">
        <f t="shared" si="5"/>
        <v>4</v>
      </c>
      <c r="AJ81" s="117"/>
      <c r="AK81" s="117"/>
    </row>
    <row r="82" spans="1:37">
      <c r="A82" s="181">
        <v>8</v>
      </c>
      <c r="B82" s="182"/>
      <c r="C82" s="183" t="s">
        <v>46</v>
      </c>
      <c r="D82" s="184" t="s">
        <v>31</v>
      </c>
      <c r="E82" s="185">
        <f t="shared" ref="E82:AI82" si="6">COUNTIF(E22:E78,$D$113)</f>
        <v>0</v>
      </c>
      <c r="F82" s="185">
        <f t="shared" si="6"/>
        <v>0</v>
      </c>
      <c r="G82" s="185">
        <f t="shared" si="6"/>
        <v>0</v>
      </c>
      <c r="H82" s="185">
        <f t="shared" si="6"/>
        <v>0</v>
      </c>
      <c r="I82" s="185">
        <f t="shared" si="6"/>
        <v>0</v>
      </c>
      <c r="J82" s="185">
        <f t="shared" si="6"/>
        <v>0</v>
      </c>
      <c r="K82" s="185">
        <f t="shared" si="6"/>
        <v>0</v>
      </c>
      <c r="L82" s="185">
        <f t="shared" si="6"/>
        <v>0</v>
      </c>
      <c r="M82" s="185">
        <f t="shared" si="6"/>
        <v>0</v>
      </c>
      <c r="N82" s="185">
        <f t="shared" si="6"/>
        <v>0</v>
      </c>
      <c r="O82" s="185">
        <f t="shared" si="6"/>
        <v>0</v>
      </c>
      <c r="P82" s="185">
        <f t="shared" si="6"/>
        <v>0</v>
      </c>
      <c r="Q82" s="185">
        <f t="shared" si="6"/>
        <v>0</v>
      </c>
      <c r="R82" s="185">
        <f t="shared" si="6"/>
        <v>0</v>
      </c>
      <c r="S82" s="185">
        <f t="shared" si="6"/>
        <v>0</v>
      </c>
      <c r="T82" s="185">
        <f t="shared" si="6"/>
        <v>0</v>
      </c>
      <c r="U82" s="185">
        <f t="shared" si="6"/>
        <v>0</v>
      </c>
      <c r="V82" s="185">
        <f t="shared" si="6"/>
        <v>0</v>
      </c>
      <c r="W82" s="185">
        <f t="shared" si="6"/>
        <v>0</v>
      </c>
      <c r="X82" s="185">
        <f t="shared" si="6"/>
        <v>0</v>
      </c>
      <c r="Y82" s="185">
        <f t="shared" si="6"/>
        <v>0</v>
      </c>
      <c r="Z82" s="185">
        <f t="shared" si="6"/>
        <v>0</v>
      </c>
      <c r="AA82" s="185">
        <f t="shared" si="6"/>
        <v>0</v>
      </c>
      <c r="AB82" s="185">
        <f t="shared" si="6"/>
        <v>0</v>
      </c>
      <c r="AC82" s="185">
        <f t="shared" si="6"/>
        <v>0</v>
      </c>
      <c r="AD82" s="185">
        <f t="shared" si="6"/>
        <v>0</v>
      </c>
      <c r="AE82" s="185">
        <f t="shared" si="6"/>
        <v>0</v>
      </c>
      <c r="AF82" s="185">
        <f t="shared" si="6"/>
        <v>0</v>
      </c>
      <c r="AG82" s="185">
        <f t="shared" si="6"/>
        <v>0</v>
      </c>
      <c r="AH82" s="185">
        <f t="shared" si="6"/>
        <v>0</v>
      </c>
      <c r="AI82" s="185">
        <f t="shared" si="6"/>
        <v>0</v>
      </c>
      <c r="AJ82" s="117"/>
      <c r="AK82" s="117"/>
    </row>
    <row r="83" spans="1:37">
      <c r="A83" s="186"/>
      <c r="B83" s="187">
        <v>8</v>
      </c>
      <c r="C83" s="188" t="s">
        <v>47</v>
      </c>
      <c r="D83" s="189" t="s">
        <v>5</v>
      </c>
      <c r="E83" s="185">
        <f t="shared" ref="E83:AI83" si="7">COUNTIF(E22:E78,$D$114)</f>
        <v>0</v>
      </c>
      <c r="F83" s="185">
        <f t="shared" si="7"/>
        <v>0</v>
      </c>
      <c r="G83" s="185">
        <f t="shared" si="7"/>
        <v>0</v>
      </c>
      <c r="H83" s="185">
        <f t="shared" si="7"/>
        <v>0</v>
      </c>
      <c r="I83" s="185">
        <f t="shared" si="7"/>
        <v>0</v>
      </c>
      <c r="J83" s="185">
        <f t="shared" si="7"/>
        <v>0</v>
      </c>
      <c r="K83" s="185">
        <f t="shared" si="7"/>
        <v>0</v>
      </c>
      <c r="L83" s="185">
        <f t="shared" si="7"/>
        <v>0</v>
      </c>
      <c r="M83" s="185">
        <f t="shared" si="7"/>
        <v>0</v>
      </c>
      <c r="N83" s="185">
        <f t="shared" si="7"/>
        <v>0</v>
      </c>
      <c r="O83" s="185">
        <f t="shared" si="7"/>
        <v>0</v>
      </c>
      <c r="P83" s="185">
        <f t="shared" si="7"/>
        <v>0</v>
      </c>
      <c r="Q83" s="185">
        <f t="shared" si="7"/>
        <v>0</v>
      </c>
      <c r="R83" s="185">
        <f t="shared" si="7"/>
        <v>0</v>
      </c>
      <c r="S83" s="185">
        <f t="shared" si="7"/>
        <v>0</v>
      </c>
      <c r="T83" s="185">
        <f t="shared" si="7"/>
        <v>0</v>
      </c>
      <c r="U83" s="185">
        <f t="shared" si="7"/>
        <v>0</v>
      </c>
      <c r="V83" s="185">
        <f t="shared" si="7"/>
        <v>0</v>
      </c>
      <c r="W83" s="185">
        <f t="shared" si="7"/>
        <v>0</v>
      </c>
      <c r="X83" s="185">
        <f t="shared" si="7"/>
        <v>0</v>
      </c>
      <c r="Y83" s="185">
        <f t="shared" si="7"/>
        <v>0</v>
      </c>
      <c r="Z83" s="185">
        <f t="shared" si="7"/>
        <v>0</v>
      </c>
      <c r="AA83" s="185">
        <f t="shared" si="7"/>
        <v>0</v>
      </c>
      <c r="AB83" s="185">
        <f t="shared" si="7"/>
        <v>0</v>
      </c>
      <c r="AC83" s="185">
        <f t="shared" si="7"/>
        <v>0</v>
      </c>
      <c r="AD83" s="185">
        <f t="shared" si="7"/>
        <v>0</v>
      </c>
      <c r="AE83" s="185">
        <f t="shared" si="7"/>
        <v>0</v>
      </c>
      <c r="AF83" s="185">
        <f t="shared" si="7"/>
        <v>0</v>
      </c>
      <c r="AG83" s="185">
        <f t="shared" si="7"/>
        <v>0</v>
      </c>
      <c r="AH83" s="185">
        <f t="shared" si="7"/>
        <v>0</v>
      </c>
      <c r="AI83" s="185">
        <f t="shared" si="7"/>
        <v>0</v>
      </c>
      <c r="AJ83" s="117"/>
      <c r="AK83" s="117"/>
    </row>
    <row r="84" spans="1:37">
      <c r="A84" s="186"/>
      <c r="B84" s="187">
        <v>2</v>
      </c>
      <c r="C84" s="183" t="s">
        <v>48</v>
      </c>
      <c r="D84" s="189" t="s">
        <v>49</v>
      </c>
      <c r="E84" s="185">
        <f t="shared" ref="E84:AI84" si="8">COUNTIF(E22:E78,$D$115)</f>
        <v>0</v>
      </c>
      <c r="F84" s="185">
        <f t="shared" si="8"/>
        <v>0</v>
      </c>
      <c r="G84" s="185">
        <f t="shared" si="8"/>
        <v>0</v>
      </c>
      <c r="H84" s="185">
        <f t="shared" si="8"/>
        <v>0</v>
      </c>
      <c r="I84" s="185">
        <f t="shared" si="8"/>
        <v>0</v>
      </c>
      <c r="J84" s="185">
        <f t="shared" si="8"/>
        <v>0</v>
      </c>
      <c r="K84" s="185">
        <f t="shared" si="8"/>
        <v>0</v>
      </c>
      <c r="L84" s="185">
        <f t="shared" si="8"/>
        <v>0</v>
      </c>
      <c r="M84" s="185">
        <f t="shared" si="8"/>
        <v>0</v>
      </c>
      <c r="N84" s="185">
        <f t="shared" si="8"/>
        <v>0</v>
      </c>
      <c r="O84" s="185">
        <f t="shared" si="8"/>
        <v>0</v>
      </c>
      <c r="P84" s="185">
        <f t="shared" si="8"/>
        <v>0</v>
      </c>
      <c r="Q84" s="185">
        <f t="shared" si="8"/>
        <v>0</v>
      </c>
      <c r="R84" s="185">
        <f t="shared" si="8"/>
        <v>0</v>
      </c>
      <c r="S84" s="185">
        <f t="shared" si="8"/>
        <v>0</v>
      </c>
      <c r="T84" s="185">
        <f t="shared" si="8"/>
        <v>0</v>
      </c>
      <c r="U84" s="185">
        <f t="shared" si="8"/>
        <v>0</v>
      </c>
      <c r="V84" s="185">
        <f t="shared" si="8"/>
        <v>0</v>
      </c>
      <c r="W84" s="185">
        <f t="shared" si="8"/>
        <v>0</v>
      </c>
      <c r="X84" s="185">
        <f t="shared" si="8"/>
        <v>0</v>
      </c>
      <c r="Y84" s="185">
        <f t="shared" si="8"/>
        <v>0</v>
      </c>
      <c r="Z84" s="185">
        <f t="shared" si="8"/>
        <v>0</v>
      </c>
      <c r="AA84" s="185">
        <f t="shared" si="8"/>
        <v>0</v>
      </c>
      <c r="AB84" s="185">
        <f t="shared" si="8"/>
        <v>0</v>
      </c>
      <c r="AC84" s="185">
        <f t="shared" si="8"/>
        <v>0</v>
      </c>
      <c r="AD84" s="185">
        <f t="shared" si="8"/>
        <v>0</v>
      </c>
      <c r="AE84" s="185">
        <f t="shared" si="8"/>
        <v>0</v>
      </c>
      <c r="AF84" s="185">
        <f t="shared" si="8"/>
        <v>0</v>
      </c>
      <c r="AG84" s="185">
        <f t="shared" si="8"/>
        <v>0</v>
      </c>
      <c r="AH84" s="185">
        <f t="shared" si="8"/>
        <v>0</v>
      </c>
      <c r="AI84" s="185">
        <f t="shared" si="8"/>
        <v>0</v>
      </c>
      <c r="AJ84" s="117"/>
      <c r="AK84" s="117"/>
    </row>
    <row r="85" spans="1:37">
      <c r="A85" s="190"/>
      <c r="B85" s="191">
        <v>6</v>
      </c>
      <c r="C85" s="192" t="s">
        <v>50</v>
      </c>
      <c r="D85" s="122" t="s">
        <v>51</v>
      </c>
      <c r="E85" s="123">
        <f t="shared" ref="E85:AI85" si="9">COUNTIF(E22:E78,$D$116)</f>
        <v>0</v>
      </c>
      <c r="F85" s="123">
        <f t="shared" si="9"/>
        <v>0</v>
      </c>
      <c r="G85" s="123">
        <f t="shared" si="9"/>
        <v>0</v>
      </c>
      <c r="H85" s="123">
        <f t="shared" si="9"/>
        <v>0</v>
      </c>
      <c r="I85" s="123">
        <f t="shared" si="9"/>
        <v>0</v>
      </c>
      <c r="J85" s="123">
        <f t="shared" si="9"/>
        <v>0</v>
      </c>
      <c r="K85" s="123">
        <f t="shared" si="9"/>
        <v>0</v>
      </c>
      <c r="L85" s="123">
        <f t="shared" si="9"/>
        <v>0</v>
      </c>
      <c r="M85" s="123">
        <f t="shared" si="9"/>
        <v>0</v>
      </c>
      <c r="N85" s="123">
        <f t="shared" si="9"/>
        <v>0</v>
      </c>
      <c r="O85" s="123">
        <f t="shared" si="9"/>
        <v>0</v>
      </c>
      <c r="P85" s="123">
        <f t="shared" si="9"/>
        <v>0</v>
      </c>
      <c r="Q85" s="123">
        <f t="shared" si="9"/>
        <v>0</v>
      </c>
      <c r="R85" s="123">
        <f t="shared" si="9"/>
        <v>0</v>
      </c>
      <c r="S85" s="123">
        <f t="shared" si="9"/>
        <v>0</v>
      </c>
      <c r="T85" s="123">
        <f t="shared" si="9"/>
        <v>0</v>
      </c>
      <c r="U85" s="123">
        <f t="shared" si="9"/>
        <v>0</v>
      </c>
      <c r="V85" s="123">
        <f t="shared" si="9"/>
        <v>0</v>
      </c>
      <c r="W85" s="123">
        <f t="shared" si="9"/>
        <v>0</v>
      </c>
      <c r="X85" s="123">
        <f t="shared" si="9"/>
        <v>0</v>
      </c>
      <c r="Y85" s="123">
        <f t="shared" si="9"/>
        <v>0</v>
      </c>
      <c r="Z85" s="123">
        <f t="shared" si="9"/>
        <v>0</v>
      </c>
      <c r="AA85" s="123">
        <f t="shared" si="9"/>
        <v>0</v>
      </c>
      <c r="AB85" s="123">
        <f t="shared" si="9"/>
        <v>0</v>
      </c>
      <c r="AC85" s="123">
        <f t="shared" si="9"/>
        <v>0</v>
      </c>
      <c r="AD85" s="123">
        <f t="shared" si="9"/>
        <v>0</v>
      </c>
      <c r="AE85" s="123">
        <f t="shared" si="9"/>
        <v>0</v>
      </c>
      <c r="AF85" s="123">
        <f t="shared" si="9"/>
        <v>0</v>
      </c>
      <c r="AG85" s="123">
        <f t="shared" si="9"/>
        <v>0</v>
      </c>
      <c r="AH85" s="123">
        <f t="shared" si="9"/>
        <v>0</v>
      </c>
      <c r="AI85" s="123">
        <f t="shared" si="9"/>
        <v>0</v>
      </c>
      <c r="AJ85" s="117"/>
      <c r="AK85" s="117"/>
    </row>
    <row r="87" spans="1:37">
      <c r="A87" s="127" t="s">
        <v>32</v>
      </c>
      <c r="B87" s="193"/>
      <c r="C87" s="129">
        <f>SUM(AJ52:AJ78)</f>
        <v>0</v>
      </c>
      <c r="D87" s="130"/>
      <c r="E87" s="194" t="e">
        <f t="shared" ref="E87:AI87" si="10">SUM(E22:E78)</f>
        <v>#REF!</v>
      </c>
      <c r="F87" s="194" t="e">
        <f t="shared" si="10"/>
        <v>#REF!</v>
      </c>
      <c r="G87" s="194" t="e">
        <f t="shared" si="10"/>
        <v>#REF!</v>
      </c>
      <c r="H87" s="194" t="e">
        <f t="shared" si="10"/>
        <v>#REF!</v>
      </c>
      <c r="I87" s="194" t="e">
        <f t="shared" si="10"/>
        <v>#REF!</v>
      </c>
      <c r="J87" s="194" t="e">
        <f t="shared" si="10"/>
        <v>#REF!</v>
      </c>
      <c r="K87" s="194" t="e">
        <f t="shared" si="10"/>
        <v>#REF!</v>
      </c>
      <c r="L87" s="194" t="e">
        <f t="shared" si="10"/>
        <v>#REF!</v>
      </c>
      <c r="M87" s="194" t="e">
        <f t="shared" si="10"/>
        <v>#REF!</v>
      </c>
      <c r="N87" s="194" t="e">
        <f t="shared" si="10"/>
        <v>#REF!</v>
      </c>
      <c r="O87" s="194" t="e">
        <f t="shared" si="10"/>
        <v>#REF!</v>
      </c>
      <c r="P87" s="194" t="e">
        <f t="shared" si="10"/>
        <v>#REF!</v>
      </c>
      <c r="Q87" s="194" t="e">
        <f t="shared" si="10"/>
        <v>#REF!</v>
      </c>
      <c r="R87" s="194" t="e">
        <f t="shared" si="10"/>
        <v>#REF!</v>
      </c>
      <c r="S87" s="194" t="e">
        <f t="shared" si="10"/>
        <v>#REF!</v>
      </c>
      <c r="T87" s="194" t="e">
        <f t="shared" si="10"/>
        <v>#REF!</v>
      </c>
      <c r="U87" s="194">
        <f t="shared" si="10"/>
        <v>35</v>
      </c>
      <c r="V87" s="194">
        <f t="shared" si="10"/>
        <v>37</v>
      </c>
      <c r="W87" s="194">
        <f t="shared" si="10"/>
        <v>39</v>
      </c>
      <c r="X87" s="194">
        <f t="shared" si="10"/>
        <v>41</v>
      </c>
      <c r="Y87" s="194">
        <f t="shared" si="10"/>
        <v>43</v>
      </c>
      <c r="Z87" s="194">
        <f t="shared" si="10"/>
        <v>45</v>
      </c>
      <c r="AA87" s="194">
        <f t="shared" si="10"/>
        <v>47</v>
      </c>
      <c r="AB87" s="194">
        <f t="shared" si="10"/>
        <v>49</v>
      </c>
      <c r="AC87" s="194">
        <f t="shared" si="10"/>
        <v>51</v>
      </c>
      <c r="AD87" s="194">
        <f t="shared" si="10"/>
        <v>53</v>
      </c>
      <c r="AE87" s="194">
        <f t="shared" si="10"/>
        <v>55</v>
      </c>
      <c r="AF87" s="194">
        <f t="shared" si="10"/>
        <v>57</v>
      </c>
      <c r="AG87" s="194">
        <f t="shared" si="10"/>
        <v>59</v>
      </c>
      <c r="AH87" s="194">
        <f t="shared" si="10"/>
        <v>61</v>
      </c>
      <c r="AI87" s="194">
        <f t="shared" si="10"/>
        <v>63</v>
      </c>
      <c r="AJ87" s="132" t="e">
        <f>SUM(E87:AI87)</f>
        <v>#REF!</v>
      </c>
      <c r="AK87" s="133" t="s">
        <v>33</v>
      </c>
    </row>
    <row r="88" spans="1:37">
      <c r="A88" s="135" t="s">
        <v>34</v>
      </c>
      <c r="B88" s="195"/>
      <c r="C88" s="196">
        <f>SUM(AK52:AK78)</f>
        <v>0</v>
      </c>
      <c r="D88" s="130"/>
      <c r="E88" s="197" t="e">
        <f t="shared" ref="E88:AI88" si="11">IF(E87=24,1,"ERRORE")</f>
        <v>#REF!</v>
      </c>
      <c r="F88" s="197" t="e">
        <f t="shared" si="11"/>
        <v>#REF!</v>
      </c>
      <c r="G88" s="197" t="e">
        <f t="shared" si="11"/>
        <v>#REF!</v>
      </c>
      <c r="H88" s="197" t="e">
        <f t="shared" si="11"/>
        <v>#REF!</v>
      </c>
      <c r="I88" s="197" t="e">
        <f t="shared" si="11"/>
        <v>#REF!</v>
      </c>
      <c r="J88" s="197" t="e">
        <f t="shared" si="11"/>
        <v>#REF!</v>
      </c>
      <c r="K88" s="197" t="e">
        <f t="shared" si="11"/>
        <v>#REF!</v>
      </c>
      <c r="L88" s="197" t="e">
        <f t="shared" si="11"/>
        <v>#REF!</v>
      </c>
      <c r="M88" s="197" t="e">
        <f t="shared" si="11"/>
        <v>#REF!</v>
      </c>
      <c r="N88" s="197" t="e">
        <f t="shared" si="11"/>
        <v>#REF!</v>
      </c>
      <c r="O88" s="197" t="e">
        <f t="shared" si="11"/>
        <v>#REF!</v>
      </c>
      <c r="P88" s="197" t="e">
        <f t="shared" si="11"/>
        <v>#REF!</v>
      </c>
      <c r="Q88" s="197" t="e">
        <f t="shared" si="11"/>
        <v>#REF!</v>
      </c>
      <c r="R88" s="197" t="e">
        <f t="shared" si="11"/>
        <v>#REF!</v>
      </c>
      <c r="S88" s="197" t="e">
        <f t="shared" si="11"/>
        <v>#REF!</v>
      </c>
      <c r="T88" s="197" t="e">
        <f t="shared" si="11"/>
        <v>#REF!</v>
      </c>
      <c r="U88" s="197" t="str">
        <f t="shared" si="11"/>
        <v>ERRORE</v>
      </c>
      <c r="V88" s="197" t="str">
        <f t="shared" si="11"/>
        <v>ERRORE</v>
      </c>
      <c r="W88" s="197" t="str">
        <f t="shared" si="11"/>
        <v>ERRORE</v>
      </c>
      <c r="X88" s="197" t="str">
        <f t="shared" si="11"/>
        <v>ERRORE</v>
      </c>
      <c r="Y88" s="197" t="str">
        <f t="shared" si="11"/>
        <v>ERRORE</v>
      </c>
      <c r="Z88" s="197" t="str">
        <f t="shared" si="11"/>
        <v>ERRORE</v>
      </c>
      <c r="AA88" s="197" t="str">
        <f t="shared" si="11"/>
        <v>ERRORE</v>
      </c>
      <c r="AB88" s="197" t="str">
        <f t="shared" si="11"/>
        <v>ERRORE</v>
      </c>
      <c r="AC88" s="197" t="str">
        <f t="shared" si="11"/>
        <v>ERRORE</v>
      </c>
      <c r="AD88" s="197" t="str">
        <f t="shared" si="11"/>
        <v>ERRORE</v>
      </c>
      <c r="AE88" s="197" t="str">
        <f t="shared" si="11"/>
        <v>ERRORE</v>
      </c>
      <c r="AF88" s="197" t="str">
        <f t="shared" si="11"/>
        <v>ERRORE</v>
      </c>
      <c r="AG88" s="197" t="str">
        <f t="shared" si="11"/>
        <v>ERRORE</v>
      </c>
      <c r="AH88" s="197" t="str">
        <f t="shared" si="11"/>
        <v>ERRORE</v>
      </c>
      <c r="AI88" s="197" t="str">
        <f t="shared" si="11"/>
        <v>ERRORE</v>
      </c>
      <c r="AJ88" s="138">
        <f>SUM(AJ52:AK78)</f>
        <v>0</v>
      </c>
      <c r="AK88" s="133" t="s">
        <v>35</v>
      </c>
    </row>
    <row r="89" spans="1:37">
      <c r="A89" s="139" t="s">
        <v>36</v>
      </c>
      <c r="B89" s="198"/>
      <c r="C89" s="141">
        <f>SUM(C87:C88)</f>
        <v>0</v>
      </c>
      <c r="D89" s="130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199"/>
      <c r="AK89" s="133"/>
    </row>
    <row r="90" spans="1:37">
      <c r="A90" s="76"/>
      <c r="B90" s="76"/>
      <c r="C90" s="76"/>
      <c r="D90" s="76"/>
      <c r="E90" s="200" t="s">
        <v>11</v>
      </c>
      <c r="F90" s="200">
        <v>1</v>
      </c>
      <c r="G90" s="200"/>
      <c r="H90" s="200"/>
      <c r="I90" s="201"/>
      <c r="J90" s="200" t="s">
        <v>11</v>
      </c>
      <c r="K90" s="200" t="s">
        <v>11</v>
      </c>
      <c r="L90" s="200"/>
      <c r="M90" s="200">
        <v>2</v>
      </c>
      <c r="N90" s="200"/>
      <c r="O90" s="200"/>
      <c r="P90" s="200"/>
      <c r="Q90" s="200" t="s">
        <v>11</v>
      </c>
      <c r="R90" s="200" t="s">
        <v>11</v>
      </c>
      <c r="S90" s="200"/>
      <c r="T90" s="200">
        <v>3</v>
      </c>
      <c r="U90" s="200"/>
      <c r="V90" s="200"/>
      <c r="W90" s="200"/>
      <c r="X90" s="200" t="s">
        <v>11</v>
      </c>
      <c r="Y90" s="200" t="s">
        <v>11</v>
      </c>
      <c r="Z90" s="200"/>
      <c r="AA90" s="200">
        <v>4</v>
      </c>
      <c r="AB90" s="200"/>
      <c r="AC90" s="200"/>
      <c r="AD90" s="200" t="s">
        <v>11</v>
      </c>
      <c r="AE90" s="200" t="s">
        <v>11</v>
      </c>
      <c r="AF90" s="200" t="s">
        <v>11</v>
      </c>
      <c r="AG90" s="200"/>
      <c r="AH90" s="200">
        <v>1</v>
      </c>
      <c r="AI90" s="200" t="s">
        <v>11</v>
      </c>
    </row>
    <row r="91" spans="1:37">
      <c r="A91" s="142"/>
      <c r="B91" s="142"/>
      <c r="C91" s="16" t="s">
        <v>286</v>
      </c>
      <c r="D91" s="142"/>
      <c r="E91" s="202">
        <v>1</v>
      </c>
      <c r="F91" s="18">
        <v>2</v>
      </c>
      <c r="G91" s="18">
        <v>3</v>
      </c>
      <c r="H91" s="203">
        <v>4</v>
      </c>
      <c r="I91" s="203">
        <v>5</v>
      </c>
      <c r="J91" s="203">
        <v>6</v>
      </c>
      <c r="K91" s="19">
        <v>7</v>
      </c>
      <c r="L91" s="204">
        <v>8</v>
      </c>
      <c r="M91" s="204">
        <v>9</v>
      </c>
      <c r="N91" s="204">
        <v>10</v>
      </c>
      <c r="O91" s="204">
        <v>11</v>
      </c>
      <c r="P91" s="204">
        <v>12</v>
      </c>
      <c r="Q91" s="204">
        <v>13</v>
      </c>
      <c r="R91" s="204">
        <v>14</v>
      </c>
      <c r="S91" s="204">
        <v>15</v>
      </c>
      <c r="T91" s="204">
        <v>16</v>
      </c>
      <c r="U91" s="204">
        <v>17</v>
      </c>
      <c r="V91" s="204">
        <v>18</v>
      </c>
      <c r="W91" s="204">
        <v>19</v>
      </c>
      <c r="X91" s="204">
        <v>20</v>
      </c>
      <c r="Y91" s="204">
        <v>21</v>
      </c>
      <c r="Z91" s="204">
        <v>22</v>
      </c>
      <c r="AA91" s="204">
        <v>23</v>
      </c>
      <c r="AB91" s="204">
        <v>24</v>
      </c>
      <c r="AC91" s="204">
        <v>25</v>
      </c>
      <c r="AD91" s="204">
        <v>26</v>
      </c>
      <c r="AE91" s="204">
        <v>27</v>
      </c>
      <c r="AF91" s="18">
        <v>28</v>
      </c>
      <c r="AG91" s="18">
        <v>29</v>
      </c>
      <c r="AH91" s="18">
        <v>30</v>
      </c>
      <c r="AI91" s="18">
        <v>31</v>
      </c>
      <c r="AJ91" s="142"/>
      <c r="AK91" s="142"/>
    </row>
    <row r="92" spans="1:37">
      <c r="A92" s="142"/>
      <c r="B92" s="142"/>
      <c r="C92" s="205" t="s">
        <v>52</v>
      </c>
      <c r="D92" s="142"/>
      <c r="E92" s="1328" t="s">
        <v>89</v>
      </c>
      <c r="F92" s="1329" t="s">
        <v>4</v>
      </c>
      <c r="G92" s="1328" t="s">
        <v>186</v>
      </c>
      <c r="H92" s="1328" t="s">
        <v>29</v>
      </c>
      <c r="I92" s="1328" t="s">
        <v>29</v>
      </c>
      <c r="J92" s="1328" t="s">
        <v>187</v>
      </c>
      <c r="K92" s="1328" t="s">
        <v>188</v>
      </c>
      <c r="L92" s="1330" t="s">
        <v>89</v>
      </c>
      <c r="M92" s="1329" t="s">
        <v>4</v>
      </c>
      <c r="N92" s="1328" t="s">
        <v>186</v>
      </c>
      <c r="O92" s="1328" t="s">
        <v>29</v>
      </c>
      <c r="P92" s="80" t="s">
        <v>29</v>
      </c>
      <c r="Q92" s="80" t="s">
        <v>187</v>
      </c>
      <c r="R92" s="80" t="s">
        <v>188</v>
      </c>
      <c r="S92" s="80" t="s">
        <v>89</v>
      </c>
      <c r="T92" s="1329" t="s">
        <v>4</v>
      </c>
      <c r="U92" s="1328" t="s">
        <v>186</v>
      </c>
      <c r="V92" s="1328" t="s">
        <v>29</v>
      </c>
      <c r="W92" s="1328" t="s">
        <v>29</v>
      </c>
      <c r="X92" s="1328" t="s">
        <v>187</v>
      </c>
      <c r="Y92" s="1328" t="s">
        <v>188</v>
      </c>
      <c r="Z92" s="1331" t="s">
        <v>89</v>
      </c>
      <c r="AA92" s="1329" t="s">
        <v>4</v>
      </c>
      <c r="AB92" s="1328" t="s">
        <v>186</v>
      </c>
      <c r="AC92" s="1330" t="s">
        <v>29</v>
      </c>
      <c r="AD92" s="1330" t="s">
        <v>29</v>
      </c>
      <c r="AE92" s="1328" t="s">
        <v>187</v>
      </c>
      <c r="AF92" s="1328" t="s">
        <v>188</v>
      </c>
      <c r="AG92" s="1328" t="s">
        <v>89</v>
      </c>
      <c r="AH92" s="1329" t="s">
        <v>4</v>
      </c>
      <c r="AI92" s="1328" t="s">
        <v>186</v>
      </c>
      <c r="AJ92" s="82" t="s">
        <v>4</v>
      </c>
      <c r="AK92" s="28" t="s">
        <v>5</v>
      </c>
    </row>
    <row r="93" spans="1:37">
      <c r="A93" s="142"/>
      <c r="B93" s="206"/>
      <c r="C93" s="12" t="s">
        <v>53</v>
      </c>
      <c r="D93" s="207" t="s">
        <v>7</v>
      </c>
      <c r="E93" s="1332" t="s">
        <v>201</v>
      </c>
      <c r="F93" s="1333" t="s">
        <v>88</v>
      </c>
      <c r="G93" s="1334" t="s">
        <v>62</v>
      </c>
      <c r="H93" s="1335" t="s">
        <v>201</v>
      </c>
      <c r="I93" s="1336" t="s">
        <v>29</v>
      </c>
      <c r="J93" s="1334" t="s">
        <v>29</v>
      </c>
      <c r="K93" s="1334" t="s">
        <v>88</v>
      </c>
      <c r="L93" s="1337" t="s">
        <v>88</v>
      </c>
      <c r="M93" s="1333" t="s">
        <v>88</v>
      </c>
      <c r="N93" s="1334" t="s">
        <v>29</v>
      </c>
      <c r="O93" s="1334" t="s">
        <v>29</v>
      </c>
      <c r="P93" s="1336" t="s">
        <v>29</v>
      </c>
      <c r="Q93" s="1334" t="s">
        <v>31</v>
      </c>
      <c r="R93" s="1334" t="s">
        <v>88</v>
      </c>
      <c r="S93" s="1338" t="s">
        <v>201</v>
      </c>
      <c r="T93" s="1333" t="s">
        <v>88</v>
      </c>
      <c r="U93" s="1334" t="s">
        <v>62</v>
      </c>
      <c r="V93" s="1334" t="s">
        <v>29</v>
      </c>
      <c r="W93" s="1334" t="s">
        <v>62</v>
      </c>
      <c r="X93" s="1334" t="s">
        <v>29</v>
      </c>
      <c r="Y93" s="1339" t="s">
        <v>88</v>
      </c>
      <c r="Z93" s="1340" t="s">
        <v>88</v>
      </c>
      <c r="AA93" s="1341" t="s">
        <v>88</v>
      </c>
      <c r="AB93" s="1338" t="s">
        <v>29</v>
      </c>
      <c r="AC93" s="1342" t="s">
        <v>29</v>
      </c>
      <c r="AD93" s="1342" t="s">
        <v>29</v>
      </c>
      <c r="AE93" s="1338" t="s">
        <v>31</v>
      </c>
      <c r="AF93" s="1338" t="s">
        <v>88</v>
      </c>
      <c r="AG93" s="1338" t="s">
        <v>29</v>
      </c>
      <c r="AH93" s="1341" t="s">
        <v>88</v>
      </c>
      <c r="AI93" s="1338" t="s">
        <v>62</v>
      </c>
      <c r="AJ93" s="212"/>
      <c r="AK93" s="213"/>
    </row>
    <row r="94" spans="1:37">
      <c r="A94" s="142"/>
      <c r="B94" s="206"/>
      <c r="C94" s="12"/>
      <c r="D94" s="207"/>
      <c r="E94" s="1343"/>
      <c r="F94" s="1344"/>
      <c r="G94" s="1345"/>
      <c r="H94" s="1345" t="s">
        <v>31</v>
      </c>
      <c r="I94" s="1346" t="s">
        <v>203</v>
      </c>
      <c r="J94" s="1345"/>
      <c r="K94" s="1345"/>
      <c r="L94" s="1347"/>
      <c r="M94" s="1344"/>
      <c r="N94" s="1345"/>
      <c r="O94" s="1345"/>
      <c r="P94" s="1346" t="s">
        <v>203</v>
      </c>
      <c r="Q94" s="1345"/>
      <c r="R94" s="1348" t="s">
        <v>29</v>
      </c>
      <c r="S94" s="1345"/>
      <c r="T94" s="1344"/>
      <c r="U94" s="1345"/>
      <c r="V94" s="1345"/>
      <c r="W94" s="1345"/>
      <c r="X94" s="1345"/>
      <c r="Y94" s="1348" t="s">
        <v>331</v>
      </c>
      <c r="Z94" s="1349" t="s">
        <v>11</v>
      </c>
      <c r="AA94" s="1350"/>
      <c r="AB94" s="1284"/>
      <c r="AC94" s="1351"/>
      <c r="AD94" s="1351" t="s">
        <v>31</v>
      </c>
      <c r="AE94" s="1284"/>
      <c r="AF94" s="1352"/>
      <c r="AG94" s="1284"/>
      <c r="AH94" s="1350"/>
      <c r="AI94" s="1284"/>
      <c r="AJ94" s="212"/>
      <c r="AK94" s="213"/>
    </row>
    <row r="95" spans="1:37">
      <c r="A95" s="142"/>
      <c r="B95" s="214">
        <v>1234</v>
      </c>
      <c r="C95" s="12"/>
      <c r="D95" s="215" t="s">
        <v>54</v>
      </c>
      <c r="E95" s="1353" t="s">
        <v>11</v>
      </c>
      <c r="F95" s="1344"/>
      <c r="G95" s="1345"/>
      <c r="H95" s="1345">
        <v>-1</v>
      </c>
      <c r="I95" s="1353">
        <v>5</v>
      </c>
      <c r="J95" s="1345"/>
      <c r="K95" s="1345"/>
      <c r="L95" s="1347"/>
      <c r="M95" s="1344"/>
      <c r="N95" s="1345"/>
      <c r="O95" s="1345"/>
      <c r="P95" s="1353">
        <v>5</v>
      </c>
      <c r="Q95" s="1345"/>
      <c r="R95" s="1345"/>
      <c r="S95" s="1345"/>
      <c r="T95" s="1344"/>
      <c r="U95" s="1345"/>
      <c r="V95" s="1345"/>
      <c r="W95" s="1345"/>
      <c r="X95" s="1345"/>
      <c r="Y95" s="1345"/>
      <c r="Z95" s="1349"/>
      <c r="AA95" s="1350"/>
      <c r="AB95" s="1352"/>
      <c r="AC95" s="1351"/>
      <c r="AD95" s="1351"/>
      <c r="AE95" s="1352"/>
      <c r="AF95" s="1352"/>
      <c r="AG95" s="1352"/>
      <c r="AH95" s="1350"/>
      <c r="AI95" s="1352"/>
      <c r="AJ95" s="219">
        <f>SUM(F95:AE95)</f>
        <v>9</v>
      </c>
      <c r="AK95" s="220">
        <f>SUM(F96:AE96)</f>
        <v>0</v>
      </c>
    </row>
    <row r="96" spans="1:37">
      <c r="A96" s="221"/>
      <c r="B96" s="40"/>
      <c r="C96" s="98">
        <f>SUM(AJ93:AK96)</f>
        <v>9</v>
      </c>
      <c r="D96" s="222" t="s">
        <v>55</v>
      </c>
      <c r="E96" s="1354" t="s">
        <v>332</v>
      </c>
      <c r="F96" s="1355"/>
      <c r="G96" s="1356"/>
      <c r="H96" s="1356"/>
      <c r="I96" s="1354" t="s">
        <v>333</v>
      </c>
      <c r="J96" s="1356"/>
      <c r="K96" s="1356"/>
      <c r="L96" s="1357"/>
      <c r="M96" s="1355"/>
      <c r="N96" s="1356"/>
      <c r="O96" s="1356"/>
      <c r="P96" s="1354" t="s">
        <v>333</v>
      </c>
      <c r="Q96" s="1356"/>
      <c r="R96" s="1356"/>
      <c r="S96" s="1356"/>
      <c r="T96" s="1355"/>
      <c r="U96" s="1356"/>
      <c r="V96" s="1356"/>
      <c r="W96" s="1356"/>
      <c r="X96" s="1356"/>
      <c r="Y96" s="1358"/>
      <c r="Z96" s="1359"/>
      <c r="AA96" s="1360"/>
      <c r="AB96" s="1361"/>
      <c r="AC96" s="1362"/>
      <c r="AD96" s="1362"/>
      <c r="AE96" s="1361"/>
      <c r="AF96" s="1361"/>
      <c r="AG96" s="1361"/>
      <c r="AH96" s="1360"/>
      <c r="AI96" s="1361"/>
      <c r="AJ96" s="229"/>
      <c r="AK96" s="213"/>
    </row>
    <row r="97" spans="1:37">
      <c r="A97" s="142"/>
      <c r="B97" s="29"/>
      <c r="C97" s="12" t="s">
        <v>56</v>
      </c>
      <c r="D97" s="453" t="s">
        <v>7</v>
      </c>
      <c r="E97" s="1363" t="s">
        <v>89</v>
      </c>
      <c r="F97" s="1333" t="s">
        <v>138</v>
      </c>
      <c r="G97" s="1334"/>
      <c r="H97" s="1334"/>
      <c r="I97" s="1334"/>
      <c r="J97" s="1334"/>
      <c r="K97" s="1334" t="s">
        <v>89</v>
      </c>
      <c r="L97" s="1342" t="s">
        <v>334</v>
      </c>
      <c r="M97" s="1333" t="s">
        <v>138</v>
      </c>
      <c r="N97" s="1334"/>
      <c r="O97" s="1334"/>
      <c r="P97" s="1334"/>
      <c r="Q97" s="1334"/>
      <c r="R97" s="1334" t="s">
        <v>89</v>
      </c>
      <c r="S97" s="1334" t="s">
        <v>89</v>
      </c>
      <c r="T97" s="1333" t="s">
        <v>138</v>
      </c>
      <c r="U97" s="1334"/>
      <c r="V97" s="1334"/>
      <c r="W97" s="1334"/>
      <c r="X97" s="1334"/>
      <c r="Y97" s="1335" t="s">
        <v>334</v>
      </c>
      <c r="Z97" s="1340" t="s">
        <v>89</v>
      </c>
      <c r="AA97" s="1341" t="s">
        <v>138</v>
      </c>
      <c r="AB97" s="1338"/>
      <c r="AC97" s="1342"/>
      <c r="AD97" s="1342"/>
      <c r="AE97" s="1338"/>
      <c r="AF97" s="1338" t="s">
        <v>89</v>
      </c>
      <c r="AG97" s="1338" t="s">
        <v>89</v>
      </c>
      <c r="AH97" s="1341" t="s">
        <v>138</v>
      </c>
      <c r="AI97" s="1364"/>
      <c r="AJ97" s="212"/>
      <c r="AK97" s="213"/>
    </row>
    <row r="98" spans="1:37">
      <c r="A98" s="142"/>
      <c r="B98" s="29"/>
      <c r="C98" s="12"/>
      <c r="D98" s="453"/>
      <c r="E98" s="1365"/>
      <c r="F98" s="1366"/>
      <c r="G98" s="1367"/>
      <c r="H98" s="1367"/>
      <c r="I98" s="1367"/>
      <c r="J98" s="1367"/>
      <c r="K98" s="1367"/>
      <c r="L98" s="1368" t="s">
        <v>138</v>
      </c>
      <c r="M98" s="1366"/>
      <c r="N98" s="1367"/>
      <c r="O98" s="1367"/>
      <c r="P98" s="1367"/>
      <c r="Q98" s="1367"/>
      <c r="R98" s="1367"/>
      <c r="S98" s="1367"/>
      <c r="T98" s="1366"/>
      <c r="U98" s="1367"/>
      <c r="V98" s="1367"/>
      <c r="W98" s="1367"/>
      <c r="X98" s="1367"/>
      <c r="Y98" s="1284"/>
      <c r="Z98" s="1284"/>
      <c r="AA98" s="1284"/>
      <c r="AB98" s="1369"/>
      <c r="AC98" s="1370"/>
      <c r="AD98" s="1370"/>
      <c r="AE98" s="1369"/>
      <c r="AF98" s="1284"/>
      <c r="AG98" s="1284"/>
      <c r="AH98" s="1284"/>
      <c r="AI98" s="1371"/>
      <c r="AJ98" s="212"/>
      <c r="AK98" s="213"/>
    </row>
    <row r="99" spans="1:37">
      <c r="A99" s="142"/>
      <c r="B99" s="214">
        <v>955</v>
      </c>
      <c r="C99" s="12"/>
      <c r="D99" s="455" t="s">
        <v>54</v>
      </c>
      <c r="E99" s="1372"/>
      <c r="F99" s="1344"/>
      <c r="G99" s="1345"/>
      <c r="H99" s="1345"/>
      <c r="I99" s="1345"/>
      <c r="J99" s="1345"/>
      <c r="K99" s="1345"/>
      <c r="L99" s="1347"/>
      <c r="M99" s="1366"/>
      <c r="N99" s="1345"/>
      <c r="O99" s="1345"/>
      <c r="P99" s="1345"/>
      <c r="Q99" s="1345"/>
      <c r="R99" s="1345"/>
      <c r="S99" s="1345"/>
      <c r="T99" s="1344"/>
      <c r="U99" s="1345"/>
      <c r="V99" s="1345"/>
      <c r="W99" s="1345"/>
      <c r="X99" s="1345"/>
      <c r="Y99" s="1345"/>
      <c r="Z99" s="1349"/>
      <c r="AA99" s="1350"/>
      <c r="AB99" s="1352"/>
      <c r="AC99" s="1351"/>
      <c r="AD99" s="1351"/>
      <c r="AE99" s="1352"/>
      <c r="AF99" s="1352"/>
      <c r="AG99" s="1352"/>
      <c r="AH99" s="1350"/>
      <c r="AI99" s="1373"/>
      <c r="AJ99" s="219">
        <f>SUM(F99:AE99)</f>
        <v>0</v>
      </c>
      <c r="AK99" s="220">
        <f>SUM(F100:AE100)</f>
        <v>0</v>
      </c>
    </row>
    <row r="100" spans="1:37">
      <c r="A100" s="221"/>
      <c r="B100" s="40"/>
      <c r="C100" s="98">
        <f>SUM(AJ97:AK100)</f>
        <v>0</v>
      </c>
      <c r="D100" s="457" t="s">
        <v>55</v>
      </c>
      <c r="E100" s="1374"/>
      <c r="F100" s="1375"/>
      <c r="G100" s="1376"/>
      <c r="H100" s="1376"/>
      <c r="I100" s="1376"/>
      <c r="J100" s="1376"/>
      <c r="K100" s="1376"/>
      <c r="L100" s="1377"/>
      <c r="M100" s="1375"/>
      <c r="N100" s="1376"/>
      <c r="O100" s="1376"/>
      <c r="P100" s="1376"/>
      <c r="Q100" s="1376"/>
      <c r="R100" s="1376"/>
      <c r="S100" s="1376"/>
      <c r="T100" s="1375"/>
      <c r="U100" s="1376"/>
      <c r="V100" s="1376"/>
      <c r="W100" s="1376"/>
      <c r="X100" s="1376"/>
      <c r="Y100" s="1378"/>
      <c r="Z100" s="1379"/>
      <c r="AA100" s="1380"/>
      <c r="AB100" s="1381"/>
      <c r="AC100" s="1382"/>
      <c r="AD100" s="1382"/>
      <c r="AE100" s="1381"/>
      <c r="AF100" s="1381"/>
      <c r="AG100" s="1381"/>
      <c r="AH100" s="1380"/>
      <c r="AI100" s="1383"/>
      <c r="AJ100" s="229"/>
      <c r="AK100" s="213"/>
    </row>
    <row r="101" spans="1:37" ht="12.75" customHeight="1">
      <c r="A101" s="142"/>
      <c r="B101" s="29"/>
      <c r="C101" s="11" t="s">
        <v>57</v>
      </c>
      <c r="D101" s="207" t="s">
        <v>7</v>
      </c>
      <c r="E101" s="1384"/>
      <c r="F101" s="1385"/>
      <c r="G101" s="1384"/>
      <c r="H101" s="1384"/>
      <c r="I101" s="1384"/>
      <c r="J101" s="1384" t="s">
        <v>31</v>
      </c>
      <c r="K101" s="1384" t="s">
        <v>29</v>
      </c>
      <c r="L101" s="1386" t="s">
        <v>201</v>
      </c>
      <c r="M101" s="1385" t="s">
        <v>88</v>
      </c>
      <c r="N101" s="1384" t="s">
        <v>31</v>
      </c>
      <c r="O101" s="1384" t="s">
        <v>31</v>
      </c>
      <c r="P101" s="1384"/>
      <c r="Q101" s="1384"/>
      <c r="R101" s="1384"/>
      <c r="S101" s="1384"/>
      <c r="T101" s="1385"/>
      <c r="U101" s="1384"/>
      <c r="V101" s="1384"/>
      <c r="W101" s="1384"/>
      <c r="X101" s="1387" t="s">
        <v>203</v>
      </c>
      <c r="Y101" s="1387" t="s">
        <v>201</v>
      </c>
      <c r="Z101" s="1388" t="s">
        <v>29</v>
      </c>
      <c r="AA101" s="1389" t="s">
        <v>88</v>
      </c>
      <c r="AB101" s="1387" t="s">
        <v>31</v>
      </c>
      <c r="AC101" s="1386" t="s">
        <v>31</v>
      </c>
      <c r="AD101" s="1386"/>
      <c r="AE101" s="1387"/>
      <c r="AF101" s="1387"/>
      <c r="AG101" s="1387"/>
      <c r="AH101" s="1389"/>
      <c r="AI101" s="1387"/>
      <c r="AJ101" s="212"/>
      <c r="AK101" s="213"/>
    </row>
    <row r="102" spans="1:37" ht="12.75" customHeight="1">
      <c r="A102" s="142"/>
      <c r="B102" s="29"/>
      <c r="C102" s="11"/>
      <c r="D102" s="207"/>
      <c r="E102" s="1390" t="s">
        <v>29</v>
      </c>
      <c r="F102" s="1366"/>
      <c r="G102" s="1367"/>
      <c r="H102" s="1367"/>
      <c r="I102" s="1390" t="s">
        <v>31</v>
      </c>
      <c r="J102" s="1367"/>
      <c r="K102" s="1367"/>
      <c r="L102" s="1368"/>
      <c r="M102" s="1366"/>
      <c r="N102" s="1367"/>
      <c r="O102" s="1367"/>
      <c r="P102" s="1390" t="s">
        <v>31</v>
      </c>
      <c r="Q102" s="1367"/>
      <c r="R102" s="1367"/>
      <c r="S102" s="1367"/>
      <c r="T102" s="1366"/>
      <c r="U102" s="1367"/>
      <c r="V102" s="1367"/>
      <c r="W102" s="1367"/>
      <c r="X102" s="1284"/>
      <c r="Y102" s="1284"/>
      <c r="Z102" s="1284"/>
      <c r="AA102" s="1391"/>
      <c r="AB102" s="1284"/>
      <c r="AC102" s="1370"/>
      <c r="AD102" s="1370"/>
      <c r="AE102" s="1369"/>
      <c r="AF102" s="1369"/>
      <c r="AG102" s="1369"/>
      <c r="AH102" s="1391"/>
      <c r="AI102" s="1369"/>
      <c r="AJ102" s="212"/>
      <c r="AK102" s="213"/>
    </row>
    <row r="103" spans="1:37">
      <c r="A103" s="142"/>
      <c r="B103" s="214">
        <v>1252</v>
      </c>
      <c r="C103" s="11"/>
      <c r="D103" s="215" t="s">
        <v>54</v>
      </c>
      <c r="E103" s="1345"/>
      <c r="F103" s="1344"/>
      <c r="G103" s="1345"/>
      <c r="H103" s="1345"/>
      <c r="I103" s="1345"/>
      <c r="J103" s="1345"/>
      <c r="K103" s="1345"/>
      <c r="L103" s="1347"/>
      <c r="M103" s="1344"/>
      <c r="N103" s="1345"/>
      <c r="O103" s="1345"/>
      <c r="P103" s="1345"/>
      <c r="Q103" s="1345"/>
      <c r="R103" s="1345"/>
      <c r="S103" s="1345"/>
      <c r="T103" s="1344"/>
      <c r="U103" s="1345"/>
      <c r="V103" s="1345"/>
      <c r="W103" s="1345"/>
      <c r="X103" s="1345"/>
      <c r="Y103" s="1345"/>
      <c r="Z103" s="1349"/>
      <c r="AA103" s="1350"/>
      <c r="AB103" s="1352"/>
      <c r="AC103" s="1351"/>
      <c r="AD103" s="1351"/>
      <c r="AE103" s="1352"/>
      <c r="AF103" s="1352"/>
      <c r="AG103" s="1352"/>
      <c r="AH103" s="1350"/>
      <c r="AI103" s="1352"/>
      <c r="AJ103" s="219">
        <f>SUM(F103:AE103)</f>
        <v>0</v>
      </c>
      <c r="AK103" s="220">
        <f>SUM(F104:AE104)</f>
        <v>0</v>
      </c>
    </row>
    <row r="104" spans="1:37">
      <c r="A104" s="221"/>
      <c r="B104" s="40"/>
      <c r="C104" s="766">
        <f>SUM(AJ101:AK104)</f>
        <v>0</v>
      </c>
      <c r="D104" s="253" t="s">
        <v>55</v>
      </c>
      <c r="E104" s="1356"/>
      <c r="F104" s="1355"/>
      <c r="G104" s="1356"/>
      <c r="H104" s="1356"/>
      <c r="I104" s="1356"/>
      <c r="J104" s="1356"/>
      <c r="K104" s="1356"/>
      <c r="L104" s="1357"/>
      <c r="M104" s="1355"/>
      <c r="N104" s="1356"/>
      <c r="O104" s="1356"/>
      <c r="P104" s="1356"/>
      <c r="Q104" s="1356"/>
      <c r="R104" s="1356"/>
      <c r="S104" s="1356"/>
      <c r="T104" s="1355"/>
      <c r="U104" s="1356"/>
      <c r="V104" s="1356"/>
      <c r="W104" s="1356"/>
      <c r="X104" s="1356"/>
      <c r="Y104" s="1358"/>
      <c r="Z104" s="1359"/>
      <c r="AA104" s="1360"/>
      <c r="AB104" s="1361"/>
      <c r="AC104" s="1362"/>
      <c r="AD104" s="1362"/>
      <c r="AE104" s="1361"/>
      <c r="AF104" s="1361"/>
      <c r="AG104" s="1361"/>
      <c r="AH104" s="1360"/>
      <c r="AI104" s="1361"/>
      <c r="AJ104" s="229"/>
      <c r="AK104" s="213"/>
    </row>
    <row r="105" spans="1:37">
      <c r="A105" s="142"/>
      <c r="B105" s="29"/>
      <c r="C105" s="12" t="s">
        <v>42</v>
      </c>
      <c r="D105" s="207" t="s">
        <v>7</v>
      </c>
      <c r="E105" s="1334"/>
      <c r="F105" s="1333"/>
      <c r="G105" s="1334"/>
      <c r="H105" s="1335" t="s">
        <v>203</v>
      </c>
      <c r="I105" s="1334"/>
      <c r="J105" s="1334"/>
      <c r="K105" s="1334"/>
      <c r="L105" s="1337"/>
      <c r="M105" s="1333"/>
      <c r="N105" s="1334"/>
      <c r="O105" s="1334"/>
      <c r="P105" s="1334"/>
      <c r="Q105" s="1334" t="s">
        <v>29</v>
      </c>
      <c r="R105" s="1338" t="s">
        <v>201</v>
      </c>
      <c r="S105" s="1334" t="s">
        <v>29</v>
      </c>
      <c r="T105" s="1333"/>
      <c r="U105" s="1334"/>
      <c r="V105" s="1339" t="s">
        <v>31</v>
      </c>
      <c r="W105" s="1334"/>
      <c r="X105" s="1334" t="s">
        <v>11</v>
      </c>
      <c r="Y105" s="1339"/>
      <c r="Z105" s="1340"/>
      <c r="AA105" s="1341"/>
      <c r="AB105" s="1338"/>
      <c r="AC105" s="1342"/>
      <c r="AD105" s="1342"/>
      <c r="AE105" s="1338" t="s">
        <v>29</v>
      </c>
      <c r="AF105" s="1338" t="s">
        <v>29</v>
      </c>
      <c r="AG105" s="1338"/>
      <c r="AH105" s="1341"/>
      <c r="AI105" s="1364"/>
      <c r="AJ105" s="82"/>
      <c r="AK105" s="28"/>
    </row>
    <row r="106" spans="1:37">
      <c r="A106" s="142"/>
      <c r="B106" s="29"/>
      <c r="C106" s="12"/>
      <c r="D106" s="207"/>
      <c r="E106" s="1367"/>
      <c r="F106" s="1366"/>
      <c r="G106" s="1367"/>
      <c r="H106" s="1367" t="s">
        <v>29</v>
      </c>
      <c r="I106" s="1367"/>
      <c r="J106" s="1367"/>
      <c r="K106" s="1367"/>
      <c r="L106" s="1368"/>
      <c r="M106" s="1366"/>
      <c r="N106" s="1367"/>
      <c r="O106" s="1367"/>
      <c r="P106" s="1367"/>
      <c r="Q106" s="1367"/>
      <c r="R106" s="1314" t="s">
        <v>325</v>
      </c>
      <c r="S106" s="1367"/>
      <c r="T106" s="1366"/>
      <c r="U106" s="1367"/>
      <c r="V106" s="1390"/>
      <c r="W106" s="1367"/>
      <c r="X106" s="1367"/>
      <c r="Y106" s="1390"/>
      <c r="Z106" s="1314" t="s">
        <v>327</v>
      </c>
      <c r="AA106" s="1391"/>
      <c r="AB106" s="1369"/>
      <c r="AC106" s="1370"/>
      <c r="AD106" s="1370"/>
      <c r="AE106" s="1369"/>
      <c r="AF106" s="1369"/>
      <c r="AG106" s="1369"/>
      <c r="AH106" s="1391"/>
      <c r="AI106" s="1371"/>
      <c r="AJ106" s="82"/>
      <c r="AK106" s="28"/>
    </row>
    <row r="107" spans="1:37">
      <c r="A107" s="142"/>
      <c r="B107" s="214"/>
      <c r="C107" s="12"/>
      <c r="D107" s="215" t="s">
        <v>54</v>
      </c>
      <c r="E107" s="1345"/>
      <c r="F107" s="1344"/>
      <c r="G107" s="1345"/>
      <c r="H107" s="1348">
        <v>1</v>
      </c>
      <c r="I107" s="1345"/>
      <c r="J107" s="1345"/>
      <c r="K107" s="1345"/>
      <c r="L107" s="1347"/>
      <c r="M107" s="1344"/>
      <c r="N107" s="1345"/>
      <c r="O107" s="1345"/>
      <c r="P107" s="1345"/>
      <c r="Q107" s="1345"/>
      <c r="R107" s="1345"/>
      <c r="S107" s="1345"/>
      <c r="T107" s="1344"/>
      <c r="U107" s="1345"/>
      <c r="V107" s="1348"/>
      <c r="W107" s="1345"/>
      <c r="X107" s="1348" t="s">
        <v>31</v>
      </c>
      <c r="Y107" s="1345"/>
      <c r="Z107" s="1349"/>
      <c r="AA107" s="1350"/>
      <c r="AB107" s="1352"/>
      <c r="AC107" s="1351"/>
      <c r="AD107" s="1351"/>
      <c r="AE107" s="1284"/>
      <c r="AF107" s="1284"/>
      <c r="AG107" s="1352"/>
      <c r="AH107" s="1350"/>
      <c r="AI107" s="1373"/>
      <c r="AJ107" s="219">
        <f>SUM(F107:AE107)</f>
        <v>1</v>
      </c>
      <c r="AK107" s="220">
        <f>SUM(F108:AE108)</f>
        <v>0</v>
      </c>
    </row>
    <row r="108" spans="1:37">
      <c r="A108" s="221"/>
      <c r="B108" s="40"/>
      <c r="C108" s="98">
        <f>SUM(AJ105:AK108)</f>
        <v>1</v>
      </c>
      <c r="D108" s="222" t="s">
        <v>55</v>
      </c>
      <c r="E108" s="1376"/>
      <c r="F108" s="1375"/>
      <c r="G108" s="1376"/>
      <c r="H108" s="1376"/>
      <c r="I108" s="1376"/>
      <c r="J108" s="1376"/>
      <c r="K108" s="1376"/>
      <c r="L108" s="1377"/>
      <c r="M108" s="1375"/>
      <c r="N108" s="1376"/>
      <c r="O108" s="1376"/>
      <c r="P108" s="1376"/>
      <c r="Q108" s="1376"/>
      <c r="R108" s="1376"/>
      <c r="S108" s="1376"/>
      <c r="T108" s="1375"/>
      <c r="U108" s="1376"/>
      <c r="V108" s="1376"/>
      <c r="W108" s="1376"/>
      <c r="X108" s="1376"/>
      <c r="Y108" s="1378"/>
      <c r="Z108" s="1379"/>
      <c r="AA108" s="1380"/>
      <c r="AB108" s="1381"/>
      <c r="AC108" s="1382"/>
      <c r="AD108" s="1382"/>
      <c r="AE108" s="1381"/>
      <c r="AF108" s="1381"/>
      <c r="AG108" s="1381"/>
      <c r="AH108" s="1380"/>
      <c r="AI108" s="1383"/>
      <c r="AJ108" s="247"/>
      <c r="AK108" s="248"/>
    </row>
    <row r="109" spans="1:37" ht="12.75" customHeight="1">
      <c r="A109" s="142"/>
      <c r="B109" s="29"/>
      <c r="C109" s="2384" t="s">
        <v>58</v>
      </c>
      <c r="D109" s="242" t="s">
        <v>7</v>
      </c>
      <c r="E109" s="1384"/>
      <c r="F109" s="1385"/>
      <c r="G109" s="1384"/>
      <c r="H109" s="1384"/>
      <c r="I109" s="1384"/>
      <c r="J109" s="1384"/>
      <c r="K109" s="1392"/>
      <c r="L109" s="1393"/>
      <c r="M109" s="1394"/>
      <c r="N109" s="1395"/>
      <c r="O109" s="1384"/>
      <c r="P109" s="1384"/>
      <c r="Q109" s="1384"/>
      <c r="R109" s="1384"/>
      <c r="S109" s="1384"/>
      <c r="T109" s="1385"/>
      <c r="U109" s="1384"/>
      <c r="V109" s="1384"/>
      <c r="W109" s="1384"/>
      <c r="X109" s="1384"/>
      <c r="Y109" s="1396"/>
      <c r="Z109" s="1388"/>
      <c r="AA109" s="1389"/>
      <c r="AB109" s="1387"/>
      <c r="AC109" s="1386"/>
      <c r="AD109" s="1386"/>
      <c r="AE109" s="1387"/>
      <c r="AF109" s="1387"/>
      <c r="AG109" s="1387"/>
      <c r="AH109" s="1389"/>
      <c r="AI109" s="1387"/>
      <c r="AJ109" s="82"/>
      <c r="AK109" s="28"/>
    </row>
    <row r="110" spans="1:37">
      <c r="A110" s="142"/>
      <c r="B110" s="214"/>
      <c r="C110" s="2384"/>
      <c r="D110" s="215" t="s">
        <v>54</v>
      </c>
      <c r="E110" s="1345"/>
      <c r="F110" s="1344"/>
      <c r="G110" s="1345"/>
      <c r="H110" s="1345"/>
      <c r="I110" s="1345"/>
      <c r="J110" s="1345"/>
      <c r="K110" s="1397"/>
      <c r="L110" s="1398"/>
      <c r="M110" s="1399"/>
      <c r="N110" s="1400"/>
      <c r="O110" s="1345"/>
      <c r="P110" s="1345"/>
      <c r="Q110" s="1345"/>
      <c r="R110" s="1345"/>
      <c r="S110" s="1345"/>
      <c r="T110" s="1344"/>
      <c r="U110" s="1345"/>
      <c r="V110" s="1345"/>
      <c r="W110" s="1345"/>
      <c r="X110" s="1345"/>
      <c r="Y110" s="1345"/>
      <c r="Z110" s="1349"/>
      <c r="AA110" s="1350"/>
      <c r="AB110" s="1352"/>
      <c r="AC110" s="1351"/>
      <c r="AD110" s="1351"/>
      <c r="AE110" s="1352"/>
      <c r="AF110" s="1352"/>
      <c r="AG110" s="1352"/>
      <c r="AH110" s="1350"/>
      <c r="AI110" s="1352"/>
      <c r="AJ110" s="219">
        <f>SUM(F110:AE110)</f>
        <v>0</v>
      </c>
      <c r="AK110" s="220">
        <f>SUM(F111:AE111)</f>
        <v>0</v>
      </c>
    </row>
    <row r="111" spans="1:37">
      <c r="A111" s="221"/>
      <c r="B111" s="249"/>
      <c r="C111" s="250">
        <f>SUM(AJ110:AK111)</f>
        <v>0</v>
      </c>
      <c r="D111" s="222" t="s">
        <v>55</v>
      </c>
      <c r="E111" s="1400"/>
      <c r="F111" s="1399"/>
      <c r="G111" s="1400"/>
      <c r="H111" s="1400"/>
      <c r="I111" s="1400"/>
      <c r="J111" s="1400"/>
      <c r="K111" s="1401"/>
      <c r="L111" s="1402"/>
      <c r="M111" s="1399"/>
      <c r="N111" s="1400"/>
      <c r="O111" s="1400"/>
      <c r="P111" s="1400"/>
      <c r="Q111" s="1400"/>
      <c r="R111" s="1400"/>
      <c r="S111" s="1400"/>
      <c r="T111" s="1399"/>
      <c r="U111" s="1400"/>
      <c r="V111" s="1400"/>
      <c r="W111" s="1400"/>
      <c r="X111" s="1400"/>
      <c r="Y111" s="1403"/>
      <c r="Z111" s="1379"/>
      <c r="AA111" s="1404"/>
      <c r="AB111" s="1405"/>
      <c r="AC111" s="1406"/>
      <c r="AD111" s="1406"/>
      <c r="AE111" s="1405"/>
      <c r="AF111" s="1405"/>
      <c r="AG111" s="1405"/>
      <c r="AH111" s="1404"/>
      <c r="AI111" s="1405"/>
      <c r="AJ111" s="247"/>
      <c r="AK111" s="248"/>
    </row>
    <row r="112" spans="1:37">
      <c r="A112" s="221"/>
      <c r="B112" s="249"/>
      <c r="C112" s="250"/>
      <c r="D112" s="222"/>
      <c r="E112" s="1407"/>
      <c r="F112" s="1407"/>
      <c r="G112" s="1407"/>
      <c r="H112" s="1407"/>
      <c r="I112" s="1407"/>
      <c r="J112" s="1407"/>
      <c r="K112" s="1407"/>
      <c r="L112" s="1408"/>
      <c r="M112" s="1407"/>
      <c r="N112" s="1407"/>
      <c r="O112" s="1407"/>
      <c r="P112" s="1407"/>
      <c r="Q112" s="1407"/>
      <c r="R112" s="1407"/>
      <c r="S112" s="1407"/>
      <c r="T112" s="1407"/>
      <c r="U112" s="1407"/>
      <c r="V112" s="1407"/>
      <c r="W112" s="1407"/>
      <c r="X112" s="1407"/>
      <c r="Y112" s="1407"/>
      <c r="Z112" s="1409"/>
      <c r="AA112" s="1410"/>
      <c r="AB112" s="1410"/>
      <c r="AC112" s="1410"/>
      <c r="AD112" s="1410"/>
      <c r="AE112" s="1410"/>
      <c r="AF112" s="1410"/>
      <c r="AG112" s="1410"/>
      <c r="AH112" s="1410"/>
      <c r="AI112" s="1410"/>
      <c r="AJ112" s="247"/>
      <c r="AK112" s="248"/>
    </row>
    <row r="113" spans="1:37">
      <c r="A113" s="142"/>
      <c r="B113" s="29"/>
      <c r="C113" s="12" t="s">
        <v>59</v>
      </c>
      <c r="D113" s="207" t="s">
        <v>7</v>
      </c>
      <c r="E113" s="1334"/>
      <c r="F113" s="1333" t="s">
        <v>201</v>
      </c>
      <c r="G113" s="1334"/>
      <c r="H113" s="1334"/>
      <c r="I113" s="1334"/>
      <c r="J113" s="1334"/>
      <c r="K113" s="1411"/>
      <c r="L113" s="1412" t="s">
        <v>199</v>
      </c>
      <c r="M113" s="1333" t="s">
        <v>322</v>
      </c>
      <c r="N113" s="1334"/>
      <c r="O113" s="1334"/>
      <c r="P113" s="1334"/>
      <c r="Q113" s="1334"/>
      <c r="R113" s="1334"/>
      <c r="S113" s="1334"/>
      <c r="T113" s="1333" t="s">
        <v>203</v>
      </c>
      <c r="U113" s="1334"/>
      <c r="V113" s="1334"/>
      <c r="W113" s="1334"/>
      <c r="X113" s="1334"/>
      <c r="Y113" s="1339"/>
      <c r="Z113" s="1340"/>
      <c r="AA113" s="1341" t="s">
        <v>201</v>
      </c>
      <c r="AB113" s="1338"/>
      <c r="AC113" s="1342"/>
      <c r="AD113" s="1342"/>
      <c r="AE113" s="1338"/>
      <c r="AF113" s="1338"/>
      <c r="AG113" s="1338" t="s">
        <v>199</v>
      </c>
      <c r="AH113" s="1341" t="s">
        <v>322</v>
      </c>
      <c r="AI113" s="1338"/>
      <c r="AJ113" s="82"/>
      <c r="AK113" s="28"/>
    </row>
    <row r="114" spans="1:37">
      <c r="A114" s="142"/>
      <c r="B114" s="214"/>
      <c r="C114" s="12"/>
      <c r="D114" s="215" t="s">
        <v>54</v>
      </c>
      <c r="E114" s="1345"/>
      <c r="F114" s="1344"/>
      <c r="G114" s="1345"/>
      <c r="H114" s="1345"/>
      <c r="I114" s="1345"/>
      <c r="J114" s="1345"/>
      <c r="K114" s="1397"/>
      <c r="L114" s="1398"/>
      <c r="M114" s="1344"/>
      <c r="N114" s="1345"/>
      <c r="O114" s="1345"/>
      <c r="P114" s="1345"/>
      <c r="Q114" s="1345"/>
      <c r="R114" s="1345"/>
      <c r="S114" s="1345"/>
      <c r="T114" s="1344"/>
      <c r="U114" s="1345"/>
      <c r="V114" s="1345"/>
      <c r="W114" s="1345"/>
      <c r="X114" s="1345"/>
      <c r="Y114" s="1348"/>
      <c r="Z114" s="1349"/>
      <c r="AA114" s="1350"/>
      <c r="AB114" s="1352"/>
      <c r="AC114" s="1351"/>
      <c r="AD114" s="1351"/>
      <c r="AE114" s="1352"/>
      <c r="AF114" s="1352"/>
      <c r="AG114" s="1352"/>
      <c r="AH114" s="1350"/>
      <c r="AI114" s="1352"/>
      <c r="AJ114" s="219">
        <f>SUM(F114:AE114)</f>
        <v>0</v>
      </c>
      <c r="AK114" s="220">
        <f>SUM(F115:AE115)</f>
        <v>0</v>
      </c>
    </row>
    <row r="115" spans="1:37">
      <c r="A115" s="221"/>
      <c r="B115" s="249"/>
      <c r="C115" s="250">
        <f>SUM(AJ114:AK115)</f>
        <v>0</v>
      </c>
      <c r="D115" s="222" t="s">
        <v>55</v>
      </c>
      <c r="E115" s="1400"/>
      <c r="F115" s="1399"/>
      <c r="G115" s="1400"/>
      <c r="H115" s="1400"/>
      <c r="I115" s="1400"/>
      <c r="J115" s="1400"/>
      <c r="K115" s="1401"/>
      <c r="L115" s="1402"/>
      <c r="M115" s="1399"/>
      <c r="N115" s="1400"/>
      <c r="O115" s="1400"/>
      <c r="P115" s="1400"/>
      <c r="Q115" s="1400"/>
      <c r="R115" s="1400"/>
      <c r="S115" s="1400"/>
      <c r="T115" s="1375"/>
      <c r="U115" s="1400"/>
      <c r="V115" s="1400"/>
      <c r="W115" s="1400"/>
      <c r="X115" s="1400"/>
      <c r="Y115" s="1403"/>
      <c r="Z115" s="1413"/>
      <c r="AA115" s="1404"/>
      <c r="AB115" s="1405"/>
      <c r="AC115" s="1406"/>
      <c r="AD115" s="1406"/>
      <c r="AE115" s="1405"/>
      <c r="AF115" s="1405"/>
      <c r="AG115" s="1405"/>
      <c r="AH115" s="1404"/>
      <c r="AI115" s="1405"/>
      <c r="AJ115" s="247"/>
      <c r="AK115" s="248"/>
    </row>
    <row r="116" spans="1:37">
      <c r="A116" s="142"/>
      <c r="B116" s="29"/>
      <c r="C116" s="12" t="s">
        <v>59</v>
      </c>
      <c r="D116" s="207" t="s">
        <v>7</v>
      </c>
      <c r="E116" s="1367"/>
      <c r="F116" s="1366"/>
      <c r="G116" s="1367"/>
      <c r="H116" s="1367"/>
      <c r="I116" s="1367"/>
      <c r="J116" s="1367"/>
      <c r="K116" s="1414"/>
      <c r="L116" s="1415"/>
      <c r="M116" s="1416"/>
      <c r="N116" s="1417"/>
      <c r="O116" s="1367"/>
      <c r="P116" s="1367"/>
      <c r="Q116" s="1367"/>
      <c r="R116" s="1367"/>
      <c r="S116" s="1367"/>
      <c r="T116" s="1366"/>
      <c r="U116" s="1367"/>
      <c r="V116" s="1367"/>
      <c r="W116" s="1367"/>
      <c r="X116" s="1367"/>
      <c r="Y116" s="1390"/>
      <c r="Z116" s="1418"/>
      <c r="AA116" s="1391"/>
      <c r="AB116" s="1369"/>
      <c r="AC116" s="1370"/>
      <c r="AD116" s="1370"/>
      <c r="AE116" s="1369"/>
      <c r="AF116" s="1369"/>
      <c r="AG116" s="1369"/>
      <c r="AH116" s="1391"/>
      <c r="AI116" s="1369"/>
      <c r="AJ116" s="82"/>
      <c r="AK116" s="28"/>
    </row>
    <row r="117" spans="1:37">
      <c r="A117" s="142"/>
      <c r="B117" s="214"/>
      <c r="C117" s="12"/>
      <c r="D117" s="215" t="s">
        <v>54</v>
      </c>
      <c r="E117" s="1345"/>
      <c r="F117" s="1344"/>
      <c r="G117" s="1345"/>
      <c r="H117" s="1345"/>
      <c r="I117" s="1345"/>
      <c r="J117" s="1345"/>
      <c r="K117" s="1397"/>
      <c r="L117" s="1398"/>
      <c r="M117" s="1399"/>
      <c r="N117" s="1400"/>
      <c r="O117" s="1345"/>
      <c r="P117" s="1345"/>
      <c r="Q117" s="1345"/>
      <c r="R117" s="1345"/>
      <c r="S117" s="1345"/>
      <c r="T117" s="1344"/>
      <c r="U117" s="1345"/>
      <c r="V117" s="1345"/>
      <c r="W117" s="1345"/>
      <c r="X117" s="1345"/>
      <c r="Y117" s="1345"/>
      <c r="Z117" s="1349"/>
      <c r="AA117" s="1350"/>
      <c r="AB117" s="1352"/>
      <c r="AC117" s="1351"/>
      <c r="AD117" s="1351"/>
      <c r="AE117" s="1352"/>
      <c r="AF117" s="1352"/>
      <c r="AG117" s="1352"/>
      <c r="AH117" s="1350"/>
      <c r="AI117" s="1352"/>
      <c r="AJ117" s="219">
        <f>SUM(F117:AE117)</f>
        <v>0</v>
      </c>
      <c r="AK117" s="220">
        <f>SUM(F118:AE118)</f>
        <v>0</v>
      </c>
    </row>
    <row r="118" spans="1:37">
      <c r="A118" s="221"/>
      <c r="B118" s="249"/>
      <c r="C118" s="250">
        <f>SUM(AJ117:AK118)</f>
        <v>0</v>
      </c>
      <c r="D118" s="222" t="s">
        <v>55</v>
      </c>
      <c r="E118" s="1400"/>
      <c r="F118" s="1399"/>
      <c r="G118" s="1400"/>
      <c r="H118" s="1400"/>
      <c r="I118" s="1400"/>
      <c r="J118" s="1400"/>
      <c r="K118" s="1401"/>
      <c r="L118" s="1402"/>
      <c r="M118" s="1399"/>
      <c r="N118" s="1400"/>
      <c r="O118" s="1400"/>
      <c r="P118" s="1400"/>
      <c r="Q118" s="1400"/>
      <c r="R118" s="1400"/>
      <c r="S118" s="1400"/>
      <c r="T118" s="1399"/>
      <c r="U118" s="1400"/>
      <c r="V118" s="1400"/>
      <c r="W118" s="1400"/>
      <c r="X118" s="1400"/>
      <c r="Y118" s="1403"/>
      <c r="Z118" s="1379"/>
      <c r="AA118" s="1404"/>
      <c r="AB118" s="1405"/>
      <c r="AC118" s="1406"/>
      <c r="AD118" s="1406"/>
      <c r="AE118" s="1405"/>
      <c r="AF118" s="1405"/>
      <c r="AG118" s="1405"/>
      <c r="AH118" s="1404"/>
      <c r="AI118" s="1405"/>
      <c r="AJ118" s="247"/>
      <c r="AK118" s="248"/>
    </row>
    <row r="119" spans="1:37">
      <c r="A119" s="221"/>
      <c r="B119" s="251"/>
      <c r="C119" s="252"/>
      <c r="D119" s="253"/>
      <c r="E119" s="226"/>
      <c r="F119" s="254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55"/>
      <c r="U119" s="226"/>
      <c r="V119" s="256"/>
      <c r="W119" s="255"/>
      <c r="X119" s="257"/>
      <c r="Y119" s="257"/>
      <c r="Z119" s="257"/>
      <c r="AA119" s="257"/>
      <c r="AB119" s="257"/>
      <c r="AC119" s="257"/>
      <c r="AD119" s="226"/>
      <c r="AE119" s="226"/>
      <c r="AF119" s="257"/>
      <c r="AG119" s="257"/>
      <c r="AH119" s="257"/>
      <c r="AI119" s="257"/>
      <c r="AJ119" s="258"/>
      <c r="AK119" s="248"/>
    </row>
    <row r="120" spans="1:37">
      <c r="A120" s="259" t="s">
        <v>4</v>
      </c>
      <c r="B120" s="260" t="s">
        <v>5</v>
      </c>
      <c r="C120" s="261" t="s">
        <v>27</v>
      </c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28"/>
      <c r="AK120" s="28"/>
    </row>
    <row r="121" spans="1:37">
      <c r="A121" s="262">
        <v>5</v>
      </c>
      <c r="B121" s="263"/>
      <c r="C121" s="264" t="s">
        <v>60</v>
      </c>
      <c r="D121" s="262" t="s">
        <v>29</v>
      </c>
      <c r="E121" s="265">
        <f t="shared" ref="E121:AI121" si="12">COUNTIF(E93:E118,$D$151)</f>
        <v>0</v>
      </c>
      <c r="F121" s="265">
        <f t="shared" si="12"/>
        <v>0</v>
      </c>
      <c r="G121" s="265">
        <f t="shared" si="12"/>
        <v>0</v>
      </c>
      <c r="H121" s="265">
        <f t="shared" si="12"/>
        <v>0</v>
      </c>
      <c r="I121" s="265">
        <f t="shared" si="12"/>
        <v>0</v>
      </c>
      <c r="J121" s="265">
        <f t="shared" si="12"/>
        <v>0</v>
      </c>
      <c r="K121" s="265">
        <f t="shared" si="12"/>
        <v>0</v>
      </c>
      <c r="L121" s="265">
        <f t="shared" si="12"/>
        <v>0</v>
      </c>
      <c r="M121" s="265">
        <f t="shared" si="12"/>
        <v>0</v>
      </c>
      <c r="N121" s="265">
        <f t="shared" si="12"/>
        <v>0</v>
      </c>
      <c r="O121" s="265">
        <f t="shared" si="12"/>
        <v>0</v>
      </c>
      <c r="P121" s="265">
        <f t="shared" si="12"/>
        <v>0</v>
      </c>
      <c r="Q121" s="265">
        <f t="shared" si="12"/>
        <v>0</v>
      </c>
      <c r="R121" s="265">
        <f t="shared" si="12"/>
        <v>0</v>
      </c>
      <c r="S121" s="265">
        <f t="shared" si="12"/>
        <v>0</v>
      </c>
      <c r="T121" s="265">
        <f t="shared" si="12"/>
        <v>0</v>
      </c>
      <c r="U121" s="265">
        <f t="shared" si="12"/>
        <v>0</v>
      </c>
      <c r="V121" s="265">
        <f t="shared" si="12"/>
        <v>0</v>
      </c>
      <c r="W121" s="265">
        <f t="shared" si="12"/>
        <v>0</v>
      </c>
      <c r="X121" s="265">
        <f t="shared" si="12"/>
        <v>0</v>
      </c>
      <c r="Y121" s="265">
        <f t="shared" si="12"/>
        <v>0</v>
      </c>
      <c r="Z121" s="265">
        <f t="shared" si="12"/>
        <v>0</v>
      </c>
      <c r="AA121" s="265">
        <f t="shared" si="12"/>
        <v>0</v>
      </c>
      <c r="AB121" s="265">
        <f t="shared" si="12"/>
        <v>0</v>
      </c>
      <c r="AC121" s="265">
        <f t="shared" si="12"/>
        <v>0</v>
      </c>
      <c r="AD121" s="265">
        <f t="shared" si="12"/>
        <v>0</v>
      </c>
      <c r="AE121" s="265">
        <f t="shared" si="12"/>
        <v>0</v>
      </c>
      <c r="AF121" s="265">
        <f t="shared" si="12"/>
        <v>0</v>
      </c>
      <c r="AG121" s="265">
        <f t="shared" si="12"/>
        <v>0</v>
      </c>
      <c r="AH121" s="265">
        <f t="shared" si="12"/>
        <v>0</v>
      </c>
      <c r="AI121" s="265">
        <f t="shared" si="12"/>
        <v>0</v>
      </c>
      <c r="AJ121" s="266"/>
      <c r="AK121" s="266"/>
    </row>
    <row r="122" spans="1:37">
      <c r="A122" s="262">
        <v>12</v>
      </c>
      <c r="B122" s="262"/>
      <c r="C122" s="264" t="s">
        <v>335</v>
      </c>
      <c r="D122" s="262" t="s">
        <v>62</v>
      </c>
      <c r="E122" s="265">
        <f t="shared" ref="E122:AI122" si="13">COUNTIF(E93:E118,$D$152)</f>
        <v>0</v>
      </c>
      <c r="F122" s="265">
        <f t="shared" si="13"/>
        <v>0</v>
      </c>
      <c r="G122" s="265">
        <f t="shared" si="13"/>
        <v>0</v>
      </c>
      <c r="H122" s="265">
        <f t="shared" si="13"/>
        <v>0</v>
      </c>
      <c r="I122" s="265">
        <f t="shared" si="13"/>
        <v>0</v>
      </c>
      <c r="J122" s="265">
        <f t="shared" si="13"/>
        <v>0</v>
      </c>
      <c r="K122" s="265">
        <f t="shared" si="13"/>
        <v>0</v>
      </c>
      <c r="L122" s="265">
        <f t="shared" si="13"/>
        <v>0</v>
      </c>
      <c r="M122" s="265">
        <f t="shared" si="13"/>
        <v>0</v>
      </c>
      <c r="N122" s="265">
        <f t="shared" si="13"/>
        <v>0</v>
      </c>
      <c r="O122" s="265">
        <f t="shared" si="13"/>
        <v>0</v>
      </c>
      <c r="P122" s="265">
        <f t="shared" si="13"/>
        <v>0</v>
      </c>
      <c r="Q122" s="265">
        <f t="shared" si="13"/>
        <v>0</v>
      </c>
      <c r="R122" s="265">
        <f t="shared" si="13"/>
        <v>0</v>
      </c>
      <c r="S122" s="265">
        <f t="shared" si="13"/>
        <v>0</v>
      </c>
      <c r="T122" s="265">
        <f t="shared" si="13"/>
        <v>0</v>
      </c>
      <c r="U122" s="265">
        <f t="shared" si="13"/>
        <v>0</v>
      </c>
      <c r="V122" s="265">
        <f t="shared" si="13"/>
        <v>0</v>
      </c>
      <c r="W122" s="265">
        <f t="shared" si="13"/>
        <v>0</v>
      </c>
      <c r="X122" s="265">
        <f t="shared" si="13"/>
        <v>0</v>
      </c>
      <c r="Y122" s="265">
        <f t="shared" si="13"/>
        <v>0</v>
      </c>
      <c r="Z122" s="265">
        <f t="shared" si="13"/>
        <v>0</v>
      </c>
      <c r="AA122" s="265">
        <f t="shared" si="13"/>
        <v>0</v>
      </c>
      <c r="AB122" s="265">
        <f t="shared" si="13"/>
        <v>0</v>
      </c>
      <c r="AC122" s="265">
        <f t="shared" si="13"/>
        <v>0</v>
      </c>
      <c r="AD122" s="265">
        <f t="shared" si="13"/>
        <v>0</v>
      </c>
      <c r="AE122" s="265">
        <f t="shared" si="13"/>
        <v>0</v>
      </c>
      <c r="AF122" s="265">
        <f t="shared" si="13"/>
        <v>0</v>
      </c>
      <c r="AG122" s="265">
        <f t="shared" si="13"/>
        <v>0</v>
      </c>
      <c r="AH122" s="265">
        <f t="shared" si="13"/>
        <v>0</v>
      </c>
      <c r="AI122" s="265">
        <f t="shared" si="13"/>
        <v>0</v>
      </c>
      <c r="AJ122" s="266"/>
      <c r="AK122" s="266"/>
    </row>
    <row r="123" spans="1:37">
      <c r="A123" s="262">
        <v>7</v>
      </c>
      <c r="B123" s="262"/>
      <c r="C123" s="264" t="s">
        <v>336</v>
      </c>
      <c r="D123" s="262" t="s">
        <v>31</v>
      </c>
      <c r="E123" s="265">
        <f t="shared" ref="E123:AI123" si="14">COUNTIF(E93:E118,$D$153)</f>
        <v>0</v>
      </c>
      <c r="F123" s="265">
        <f t="shared" si="14"/>
        <v>0</v>
      </c>
      <c r="G123" s="265">
        <f t="shared" si="14"/>
        <v>0</v>
      </c>
      <c r="H123" s="265">
        <f t="shared" si="14"/>
        <v>0</v>
      </c>
      <c r="I123" s="265">
        <f t="shared" si="14"/>
        <v>0</v>
      </c>
      <c r="J123" s="265">
        <f t="shared" si="14"/>
        <v>0</v>
      </c>
      <c r="K123" s="265">
        <f t="shared" si="14"/>
        <v>0</v>
      </c>
      <c r="L123" s="265">
        <f t="shared" si="14"/>
        <v>0</v>
      </c>
      <c r="M123" s="265">
        <f t="shared" si="14"/>
        <v>0</v>
      </c>
      <c r="N123" s="265">
        <f t="shared" si="14"/>
        <v>0</v>
      </c>
      <c r="O123" s="265">
        <f t="shared" si="14"/>
        <v>0</v>
      </c>
      <c r="P123" s="265">
        <f t="shared" si="14"/>
        <v>0</v>
      </c>
      <c r="Q123" s="265">
        <f t="shared" si="14"/>
        <v>0</v>
      </c>
      <c r="R123" s="265">
        <f t="shared" si="14"/>
        <v>0</v>
      </c>
      <c r="S123" s="265">
        <f t="shared" si="14"/>
        <v>0</v>
      </c>
      <c r="T123" s="265">
        <f t="shared" si="14"/>
        <v>0</v>
      </c>
      <c r="U123" s="265">
        <f t="shared" si="14"/>
        <v>0</v>
      </c>
      <c r="V123" s="265">
        <f t="shared" si="14"/>
        <v>0</v>
      </c>
      <c r="W123" s="265">
        <f t="shared" si="14"/>
        <v>0</v>
      </c>
      <c r="X123" s="265">
        <f t="shared" si="14"/>
        <v>0</v>
      </c>
      <c r="Y123" s="265">
        <f t="shared" si="14"/>
        <v>0</v>
      </c>
      <c r="Z123" s="265">
        <f t="shared" si="14"/>
        <v>0</v>
      </c>
      <c r="AA123" s="265">
        <f t="shared" si="14"/>
        <v>0</v>
      </c>
      <c r="AB123" s="265">
        <f t="shared" si="14"/>
        <v>0</v>
      </c>
      <c r="AC123" s="265">
        <f t="shared" si="14"/>
        <v>0</v>
      </c>
      <c r="AD123" s="265">
        <f t="shared" si="14"/>
        <v>0</v>
      </c>
      <c r="AE123" s="265">
        <f t="shared" si="14"/>
        <v>0</v>
      </c>
      <c r="AF123" s="265">
        <f t="shared" si="14"/>
        <v>0</v>
      </c>
      <c r="AG123" s="265">
        <f t="shared" si="14"/>
        <v>0</v>
      </c>
      <c r="AH123" s="265">
        <f t="shared" si="14"/>
        <v>0</v>
      </c>
      <c r="AI123" s="265">
        <f t="shared" si="14"/>
        <v>0</v>
      </c>
      <c r="AJ123" s="266"/>
      <c r="AK123" s="266"/>
    </row>
    <row r="124" spans="1:37">
      <c r="A124" s="262">
        <v>7</v>
      </c>
      <c r="B124" s="262"/>
      <c r="C124" s="264" t="s">
        <v>337</v>
      </c>
      <c r="D124" s="262" t="s">
        <v>138</v>
      </c>
      <c r="E124" s="265">
        <f t="shared" ref="E124:AI124" si="15">COUNTIF(E93:E118,$D$154)</f>
        <v>0</v>
      </c>
      <c r="F124" s="265">
        <f t="shared" si="15"/>
        <v>0</v>
      </c>
      <c r="G124" s="265">
        <f t="shared" si="15"/>
        <v>0</v>
      </c>
      <c r="H124" s="265">
        <f t="shared" si="15"/>
        <v>0</v>
      </c>
      <c r="I124" s="265">
        <f t="shared" si="15"/>
        <v>0</v>
      </c>
      <c r="J124" s="265">
        <f t="shared" si="15"/>
        <v>0</v>
      </c>
      <c r="K124" s="265">
        <f t="shared" si="15"/>
        <v>0</v>
      </c>
      <c r="L124" s="265">
        <f t="shared" si="15"/>
        <v>0</v>
      </c>
      <c r="M124" s="265">
        <f t="shared" si="15"/>
        <v>0</v>
      </c>
      <c r="N124" s="265">
        <f t="shared" si="15"/>
        <v>0</v>
      </c>
      <c r="O124" s="265">
        <f t="shared" si="15"/>
        <v>0</v>
      </c>
      <c r="P124" s="265">
        <f t="shared" si="15"/>
        <v>0</v>
      </c>
      <c r="Q124" s="265">
        <f t="shared" si="15"/>
        <v>0</v>
      </c>
      <c r="R124" s="265">
        <f t="shared" si="15"/>
        <v>0</v>
      </c>
      <c r="S124" s="265">
        <f t="shared" si="15"/>
        <v>0</v>
      </c>
      <c r="T124" s="265">
        <f t="shared" si="15"/>
        <v>0</v>
      </c>
      <c r="U124" s="265">
        <f t="shared" si="15"/>
        <v>0</v>
      </c>
      <c r="V124" s="265">
        <f t="shared" si="15"/>
        <v>0</v>
      </c>
      <c r="W124" s="265">
        <f t="shared" si="15"/>
        <v>0</v>
      </c>
      <c r="X124" s="265">
        <f t="shared" si="15"/>
        <v>0</v>
      </c>
      <c r="Y124" s="265">
        <f t="shared" si="15"/>
        <v>0</v>
      </c>
      <c r="Z124" s="265">
        <f t="shared" si="15"/>
        <v>0</v>
      </c>
      <c r="AA124" s="265">
        <f t="shared" si="15"/>
        <v>0</v>
      </c>
      <c r="AB124" s="265">
        <f t="shared" si="15"/>
        <v>0</v>
      </c>
      <c r="AC124" s="265">
        <f t="shared" si="15"/>
        <v>0</v>
      </c>
      <c r="AD124" s="265">
        <f t="shared" si="15"/>
        <v>0</v>
      </c>
      <c r="AE124" s="265">
        <f t="shared" si="15"/>
        <v>0</v>
      </c>
      <c r="AF124" s="265">
        <f t="shared" si="15"/>
        <v>0</v>
      </c>
      <c r="AG124" s="265">
        <f t="shared" si="15"/>
        <v>0</v>
      </c>
      <c r="AH124" s="265">
        <f t="shared" si="15"/>
        <v>0</v>
      </c>
      <c r="AI124" s="265">
        <f t="shared" si="15"/>
        <v>0</v>
      </c>
      <c r="AJ124" s="266"/>
      <c r="AK124" s="266"/>
    </row>
    <row r="125" spans="1:37">
      <c r="A125" s="262">
        <v>4</v>
      </c>
      <c r="B125" s="262">
        <v>3</v>
      </c>
      <c r="C125" s="264" t="s">
        <v>63</v>
      </c>
      <c r="D125" s="262" t="s">
        <v>89</v>
      </c>
      <c r="E125" s="265">
        <f t="shared" ref="E125:AI125" si="16">COUNTIF(E95:E120,$D$155)</f>
        <v>0</v>
      </c>
      <c r="F125" s="265">
        <f t="shared" si="16"/>
        <v>0</v>
      </c>
      <c r="G125" s="265">
        <f t="shared" si="16"/>
        <v>0</v>
      </c>
      <c r="H125" s="265">
        <f t="shared" si="16"/>
        <v>0</v>
      </c>
      <c r="I125" s="265">
        <f t="shared" si="16"/>
        <v>0</v>
      </c>
      <c r="J125" s="265">
        <f t="shared" si="16"/>
        <v>0</v>
      </c>
      <c r="K125" s="265">
        <f t="shared" si="16"/>
        <v>0</v>
      </c>
      <c r="L125" s="265">
        <f t="shared" si="16"/>
        <v>0</v>
      </c>
      <c r="M125" s="265">
        <f t="shared" si="16"/>
        <v>0</v>
      </c>
      <c r="N125" s="265">
        <f t="shared" si="16"/>
        <v>0</v>
      </c>
      <c r="O125" s="265">
        <f t="shared" si="16"/>
        <v>0</v>
      </c>
      <c r="P125" s="265">
        <f t="shared" si="16"/>
        <v>0</v>
      </c>
      <c r="Q125" s="265">
        <f t="shared" si="16"/>
        <v>0</v>
      </c>
      <c r="R125" s="265">
        <f t="shared" si="16"/>
        <v>0</v>
      </c>
      <c r="S125" s="265">
        <f t="shared" si="16"/>
        <v>0</v>
      </c>
      <c r="T125" s="265">
        <f t="shared" si="16"/>
        <v>0</v>
      </c>
      <c r="U125" s="265">
        <f t="shared" si="16"/>
        <v>0</v>
      </c>
      <c r="V125" s="265">
        <f t="shared" si="16"/>
        <v>0</v>
      </c>
      <c r="W125" s="265">
        <f t="shared" si="16"/>
        <v>0</v>
      </c>
      <c r="X125" s="265">
        <f t="shared" si="16"/>
        <v>0</v>
      </c>
      <c r="Y125" s="265">
        <f t="shared" si="16"/>
        <v>0</v>
      </c>
      <c r="Z125" s="265">
        <f t="shared" si="16"/>
        <v>0</v>
      </c>
      <c r="AA125" s="265">
        <f t="shared" si="16"/>
        <v>0</v>
      </c>
      <c r="AB125" s="265">
        <f t="shared" si="16"/>
        <v>0</v>
      </c>
      <c r="AC125" s="265">
        <f t="shared" si="16"/>
        <v>0</v>
      </c>
      <c r="AD125" s="265">
        <f t="shared" si="16"/>
        <v>0</v>
      </c>
      <c r="AE125" s="265">
        <f t="shared" si="16"/>
        <v>0</v>
      </c>
      <c r="AF125" s="265">
        <f t="shared" si="16"/>
        <v>0</v>
      </c>
      <c r="AG125" s="265">
        <f t="shared" si="16"/>
        <v>0</v>
      </c>
      <c r="AH125" s="265">
        <f t="shared" si="16"/>
        <v>0</v>
      </c>
      <c r="AI125" s="265">
        <f t="shared" si="16"/>
        <v>0</v>
      </c>
      <c r="AJ125" s="266"/>
      <c r="AK125" s="266"/>
    </row>
    <row r="126" spans="1:37">
      <c r="A126" s="267"/>
      <c r="B126" s="267"/>
      <c r="C126" s="268"/>
      <c r="D126" s="268"/>
      <c r="E126" s="269"/>
      <c r="F126" s="269"/>
      <c r="G126" s="269"/>
      <c r="H126" s="269"/>
      <c r="I126" s="269"/>
      <c r="J126" s="269"/>
      <c r="K126" s="269"/>
      <c r="L126" s="269"/>
      <c r="M126" s="269"/>
      <c r="N126" s="269"/>
      <c r="O126" s="269"/>
      <c r="P126" s="269"/>
      <c r="Q126" s="269"/>
      <c r="R126" s="269"/>
      <c r="S126" s="269"/>
      <c r="T126" s="269"/>
      <c r="U126" s="269"/>
      <c r="V126" s="269"/>
      <c r="W126" s="269"/>
      <c r="X126" s="269"/>
      <c r="Y126" s="269"/>
      <c r="Z126" s="269"/>
      <c r="AA126" s="269"/>
      <c r="AB126" s="269"/>
      <c r="AC126" s="269"/>
      <c r="AD126" s="269"/>
      <c r="AE126" s="269"/>
      <c r="AF126" s="269"/>
      <c r="AG126" s="269"/>
      <c r="AH126" s="269"/>
      <c r="AI126" s="269"/>
      <c r="AJ126" s="266"/>
      <c r="AK126" s="266"/>
    </row>
    <row r="127" spans="1:37">
      <c r="A127" s="139" t="s">
        <v>32</v>
      </c>
      <c r="B127" s="198"/>
      <c r="C127" s="270">
        <f>SUM(AJ93:AJ118)</f>
        <v>10</v>
      </c>
      <c r="D127" s="271"/>
      <c r="E127" s="272">
        <f t="shared" ref="E127:AI127" si="17">SUM(E93:E118)</f>
        <v>0</v>
      </c>
      <c r="F127" s="272">
        <f t="shared" si="17"/>
        <v>0</v>
      </c>
      <c r="G127" s="272">
        <f t="shared" si="17"/>
        <v>0</v>
      </c>
      <c r="H127" s="272">
        <f t="shared" si="17"/>
        <v>0</v>
      </c>
      <c r="I127" s="272">
        <f t="shared" si="17"/>
        <v>5</v>
      </c>
      <c r="J127" s="272">
        <f t="shared" si="17"/>
        <v>0</v>
      </c>
      <c r="K127" s="272">
        <f t="shared" si="17"/>
        <v>0</v>
      </c>
      <c r="L127" s="272">
        <f t="shared" si="17"/>
        <v>0</v>
      </c>
      <c r="M127" s="272">
        <f t="shared" si="17"/>
        <v>0</v>
      </c>
      <c r="N127" s="272">
        <f t="shared" si="17"/>
        <v>0</v>
      </c>
      <c r="O127" s="272">
        <f t="shared" si="17"/>
        <v>0</v>
      </c>
      <c r="P127" s="272">
        <f t="shared" si="17"/>
        <v>5</v>
      </c>
      <c r="Q127" s="272">
        <f t="shared" si="17"/>
        <v>0</v>
      </c>
      <c r="R127" s="272">
        <f t="shared" si="17"/>
        <v>0</v>
      </c>
      <c r="S127" s="272">
        <f t="shared" si="17"/>
        <v>0</v>
      </c>
      <c r="T127" s="272">
        <f t="shared" si="17"/>
        <v>0</v>
      </c>
      <c r="U127" s="272">
        <f t="shared" si="17"/>
        <v>0</v>
      </c>
      <c r="V127" s="272">
        <f t="shared" si="17"/>
        <v>0</v>
      </c>
      <c r="W127" s="272">
        <f t="shared" si="17"/>
        <v>0</v>
      </c>
      <c r="X127" s="272">
        <f t="shared" si="17"/>
        <v>0</v>
      </c>
      <c r="Y127" s="272">
        <f t="shared" si="17"/>
        <v>0</v>
      </c>
      <c r="Z127" s="272">
        <f t="shared" si="17"/>
        <v>0</v>
      </c>
      <c r="AA127" s="272">
        <f t="shared" si="17"/>
        <v>0</v>
      </c>
      <c r="AB127" s="272">
        <f t="shared" si="17"/>
        <v>0</v>
      </c>
      <c r="AC127" s="272">
        <f t="shared" si="17"/>
        <v>0</v>
      </c>
      <c r="AD127" s="272">
        <f t="shared" si="17"/>
        <v>0</v>
      </c>
      <c r="AE127" s="272">
        <f t="shared" si="17"/>
        <v>0</v>
      </c>
      <c r="AF127" s="272">
        <f t="shared" si="17"/>
        <v>0</v>
      </c>
      <c r="AG127" s="272">
        <f t="shared" si="17"/>
        <v>0</v>
      </c>
      <c r="AH127" s="272">
        <f t="shared" si="17"/>
        <v>0</v>
      </c>
      <c r="AI127" s="272">
        <f t="shared" si="17"/>
        <v>0</v>
      </c>
      <c r="AJ127" s="273">
        <f>SUM(F127:AC127)</f>
        <v>10</v>
      </c>
      <c r="AK127" s="133" t="s">
        <v>33</v>
      </c>
    </row>
    <row r="128" spans="1:37">
      <c r="A128" s="274" t="s">
        <v>34</v>
      </c>
      <c r="B128" s="275"/>
      <c r="C128" s="276">
        <f>SUM(AK93:AK118)</f>
        <v>0</v>
      </c>
      <c r="D128" s="271"/>
      <c r="E128" s="277" t="str">
        <f>IF(E127=7,1,"ERRORE")</f>
        <v>ERRORE</v>
      </c>
      <c r="F128" s="277" t="str">
        <f t="shared" ref="F128:K128" si="18">IF(F127=12,1,"ERRORE")</f>
        <v>ERRORE</v>
      </c>
      <c r="G128" s="277" t="str">
        <f t="shared" si="18"/>
        <v>ERRORE</v>
      </c>
      <c r="H128" s="277" t="str">
        <f t="shared" si="18"/>
        <v>ERRORE</v>
      </c>
      <c r="I128" s="277" t="str">
        <f t="shared" si="18"/>
        <v>ERRORE</v>
      </c>
      <c r="J128" s="277" t="str">
        <f t="shared" si="18"/>
        <v>ERRORE</v>
      </c>
      <c r="K128" s="277" t="str">
        <f t="shared" si="18"/>
        <v>ERRORE</v>
      </c>
      <c r="L128" s="277" t="str">
        <f>IF(L127=7,1,"ERRORE")</f>
        <v>ERRORE</v>
      </c>
      <c r="M128" s="277" t="str">
        <f t="shared" ref="M128:R128" si="19">IF(M127=12,1,"ERRORE")</f>
        <v>ERRORE</v>
      </c>
      <c r="N128" s="277" t="str">
        <f t="shared" si="19"/>
        <v>ERRORE</v>
      </c>
      <c r="O128" s="277" t="str">
        <f t="shared" si="19"/>
        <v>ERRORE</v>
      </c>
      <c r="P128" s="277" t="str">
        <f t="shared" si="19"/>
        <v>ERRORE</v>
      </c>
      <c r="Q128" s="277" t="str">
        <f t="shared" si="19"/>
        <v>ERRORE</v>
      </c>
      <c r="R128" s="277" t="str">
        <f t="shared" si="19"/>
        <v>ERRORE</v>
      </c>
      <c r="S128" s="277" t="str">
        <f>IF(S127=7,1,"ERRORE")</f>
        <v>ERRORE</v>
      </c>
      <c r="T128" s="277" t="str">
        <f t="shared" ref="T128:Y128" si="20">IF(T127=12,1,"ERRORE")</f>
        <v>ERRORE</v>
      </c>
      <c r="U128" s="277" t="str">
        <f t="shared" si="20"/>
        <v>ERRORE</v>
      </c>
      <c r="V128" s="277" t="str">
        <f t="shared" si="20"/>
        <v>ERRORE</v>
      </c>
      <c r="W128" s="277" t="str">
        <f t="shared" si="20"/>
        <v>ERRORE</v>
      </c>
      <c r="X128" s="277" t="str">
        <f t="shared" si="20"/>
        <v>ERRORE</v>
      </c>
      <c r="Y128" s="277" t="str">
        <f t="shared" si="20"/>
        <v>ERRORE</v>
      </c>
      <c r="Z128" s="277" t="str">
        <f>IF(Z127=7,1,"ERRORE")</f>
        <v>ERRORE</v>
      </c>
      <c r="AA128" s="277" t="str">
        <f t="shared" ref="AA128:AF128" si="21">IF(AA127=12,1,"ERRORE")</f>
        <v>ERRORE</v>
      </c>
      <c r="AB128" s="277" t="str">
        <f t="shared" si="21"/>
        <v>ERRORE</v>
      </c>
      <c r="AC128" s="277" t="str">
        <f t="shared" si="21"/>
        <v>ERRORE</v>
      </c>
      <c r="AD128" s="277" t="str">
        <f t="shared" si="21"/>
        <v>ERRORE</v>
      </c>
      <c r="AE128" s="277" t="str">
        <f t="shared" si="21"/>
        <v>ERRORE</v>
      </c>
      <c r="AF128" s="277" t="str">
        <f t="shared" si="21"/>
        <v>ERRORE</v>
      </c>
      <c r="AG128" s="277" t="str">
        <f>IF(AG127=7,1,"ERRORE")</f>
        <v>ERRORE</v>
      </c>
      <c r="AH128" s="277" t="str">
        <f>IF(AH127=12,1,"ERRORE")</f>
        <v>ERRORE</v>
      </c>
      <c r="AI128" s="277" t="str">
        <f>IF(AI127=12,1,"ERRORE")</f>
        <v>ERRORE</v>
      </c>
      <c r="AJ128" s="278">
        <f>SUM(AJ93:AK118)</f>
        <v>10</v>
      </c>
      <c r="AK128" s="133" t="s">
        <v>35</v>
      </c>
    </row>
    <row r="129" spans="1:37">
      <c r="A129" s="139" t="s">
        <v>36</v>
      </c>
      <c r="B129" s="198"/>
      <c r="C129" s="141">
        <f>SUM(C127:C128)</f>
        <v>10</v>
      </c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 t="s">
        <v>64</v>
      </c>
      <c r="Q129" s="142"/>
      <c r="R129" s="142"/>
      <c r="S129" s="142"/>
      <c r="T129" s="142"/>
      <c r="U129" s="142"/>
      <c r="V129" s="142"/>
      <c r="W129" s="142"/>
      <c r="X129" s="142"/>
      <c r="Y129" s="142"/>
      <c r="Z129" s="142"/>
      <c r="AA129" s="142"/>
      <c r="AB129" s="142"/>
      <c r="AC129" s="142"/>
      <c r="AD129" s="142"/>
      <c r="AE129" s="142"/>
      <c r="AF129" s="142"/>
      <c r="AG129" s="142"/>
      <c r="AH129" s="142"/>
      <c r="AI129" s="142"/>
      <c r="AJ129" s="142"/>
      <c r="AK129" s="142"/>
    </row>
    <row r="131" spans="1:37">
      <c r="B131" s="75"/>
      <c r="C131" s="76"/>
      <c r="D131" s="76"/>
      <c r="E131" s="76"/>
      <c r="F131" s="76"/>
      <c r="G131" s="77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</row>
    <row r="132" spans="1:37">
      <c r="C132" s="16" t="s">
        <v>286</v>
      </c>
      <c r="D132" s="17"/>
      <c r="E132" s="18">
        <v>1</v>
      </c>
      <c r="F132" s="18">
        <v>2</v>
      </c>
      <c r="G132" s="18">
        <v>3</v>
      </c>
      <c r="H132" s="18">
        <v>4</v>
      </c>
      <c r="I132" s="18">
        <v>5</v>
      </c>
      <c r="J132" s="18">
        <v>6</v>
      </c>
      <c r="K132" s="18">
        <v>7</v>
      </c>
      <c r="L132" s="18">
        <v>8</v>
      </c>
      <c r="M132" s="18">
        <v>9</v>
      </c>
      <c r="N132" s="18">
        <v>10</v>
      </c>
      <c r="O132" s="18">
        <v>11</v>
      </c>
      <c r="P132" s="18">
        <v>12</v>
      </c>
      <c r="Q132" s="18">
        <v>13</v>
      </c>
      <c r="R132" s="18">
        <v>14</v>
      </c>
      <c r="S132" s="18">
        <v>15</v>
      </c>
      <c r="T132" s="18">
        <v>16</v>
      </c>
      <c r="U132" s="18">
        <v>17</v>
      </c>
      <c r="V132" s="18">
        <v>18</v>
      </c>
      <c r="W132" s="18">
        <v>19</v>
      </c>
      <c r="X132" s="18">
        <v>20</v>
      </c>
      <c r="Y132" s="18">
        <v>21</v>
      </c>
      <c r="Z132" s="18">
        <v>22</v>
      </c>
      <c r="AA132" s="18">
        <v>23</v>
      </c>
      <c r="AB132" s="18">
        <v>24</v>
      </c>
      <c r="AC132" s="279">
        <v>25</v>
      </c>
      <c r="AD132" s="18">
        <v>26</v>
      </c>
      <c r="AE132" s="18">
        <v>27</v>
      </c>
      <c r="AF132" s="279">
        <v>28</v>
      </c>
      <c r="AG132" s="18">
        <v>29</v>
      </c>
      <c r="AH132" s="202">
        <v>30</v>
      </c>
      <c r="AI132" s="202">
        <v>31</v>
      </c>
      <c r="AJ132" s="17"/>
      <c r="AK132" s="17"/>
    </row>
    <row r="133" spans="1:37">
      <c r="B133" s="15" t="s">
        <v>2</v>
      </c>
      <c r="C133" s="280" t="s">
        <v>65</v>
      </c>
      <c r="D133" s="22"/>
      <c r="E133" s="148" t="s">
        <v>89</v>
      </c>
      <c r="F133" s="1260" t="s">
        <v>4</v>
      </c>
      <c r="G133" s="148" t="s">
        <v>186</v>
      </c>
      <c r="H133" s="148" t="s">
        <v>320</v>
      </c>
      <c r="I133" s="148" t="s">
        <v>321</v>
      </c>
      <c r="J133" s="148" t="s">
        <v>187</v>
      </c>
      <c r="K133" s="148" t="s">
        <v>188</v>
      </c>
      <c r="L133" s="1261" t="s">
        <v>89</v>
      </c>
      <c r="M133" s="1260" t="s">
        <v>4</v>
      </c>
      <c r="N133" s="148" t="s">
        <v>186</v>
      </c>
      <c r="O133" s="148" t="s">
        <v>320</v>
      </c>
      <c r="P133" s="148" t="s">
        <v>321</v>
      </c>
      <c r="Q133" s="148" t="s">
        <v>187</v>
      </c>
      <c r="R133" s="148" t="s">
        <v>188</v>
      </c>
      <c r="S133" s="148" t="s">
        <v>89</v>
      </c>
      <c r="T133" s="1260" t="s">
        <v>4</v>
      </c>
      <c r="U133" s="148" t="s">
        <v>186</v>
      </c>
      <c r="V133" s="148" t="s">
        <v>320</v>
      </c>
      <c r="W133" s="148" t="s">
        <v>321</v>
      </c>
      <c r="X133" s="148" t="s">
        <v>187</v>
      </c>
      <c r="Y133" s="148" t="s">
        <v>188</v>
      </c>
      <c r="Z133" s="148" t="s">
        <v>89</v>
      </c>
      <c r="AA133" s="1260" t="s">
        <v>4</v>
      </c>
      <c r="AB133" s="148" t="s">
        <v>186</v>
      </c>
      <c r="AC133" s="1261" t="s">
        <v>320</v>
      </c>
      <c r="AD133" s="1261" t="s">
        <v>321</v>
      </c>
      <c r="AE133" s="148" t="s">
        <v>187</v>
      </c>
      <c r="AF133" s="148" t="s">
        <v>188</v>
      </c>
      <c r="AG133" s="148" t="s">
        <v>89</v>
      </c>
      <c r="AH133" s="1260" t="s">
        <v>4</v>
      </c>
      <c r="AI133" s="148" t="s">
        <v>186</v>
      </c>
      <c r="AJ133" s="82" t="s">
        <v>4</v>
      </c>
      <c r="AK133" s="28" t="s">
        <v>5</v>
      </c>
    </row>
    <row r="134" spans="1:37" ht="12.75" customHeight="1">
      <c r="B134" s="83"/>
      <c r="C134" s="9" t="s">
        <v>66</v>
      </c>
      <c r="D134" s="30" t="s">
        <v>7</v>
      </c>
      <c r="E134" s="1419" t="s">
        <v>29</v>
      </c>
      <c r="F134" s="1420" t="s">
        <v>88</v>
      </c>
      <c r="G134" s="1421" t="s">
        <v>5</v>
      </c>
      <c r="H134" s="1421" t="s">
        <v>5</v>
      </c>
      <c r="I134" s="1421" t="s">
        <v>5</v>
      </c>
      <c r="J134" s="1421" t="s">
        <v>88</v>
      </c>
      <c r="K134" s="1421" t="s">
        <v>31</v>
      </c>
      <c r="L134" s="1422" t="s">
        <v>31</v>
      </c>
      <c r="M134" s="1420" t="s">
        <v>88</v>
      </c>
      <c r="N134" s="1421" t="s">
        <v>88</v>
      </c>
      <c r="O134" s="1421" t="s">
        <v>29</v>
      </c>
      <c r="P134" s="1421" t="s">
        <v>29</v>
      </c>
      <c r="Q134" s="1423" t="s">
        <v>201</v>
      </c>
      <c r="R134" s="1421" t="s">
        <v>88</v>
      </c>
      <c r="S134" s="1421" t="s">
        <v>5</v>
      </c>
      <c r="T134" s="1420" t="s">
        <v>5</v>
      </c>
      <c r="U134" s="1421" t="s">
        <v>5</v>
      </c>
      <c r="V134" s="1421" t="s">
        <v>88</v>
      </c>
      <c r="W134" s="1421" t="s">
        <v>31</v>
      </c>
      <c r="X134" s="1421" t="s">
        <v>31</v>
      </c>
      <c r="Y134" s="1421" t="s">
        <v>31</v>
      </c>
      <c r="Z134" s="1421" t="s">
        <v>88</v>
      </c>
      <c r="AA134" s="1420" t="s">
        <v>29</v>
      </c>
      <c r="AB134" s="1421" t="s">
        <v>29</v>
      </c>
      <c r="AC134" s="1424" t="s">
        <v>201</v>
      </c>
      <c r="AD134" s="1422" t="s">
        <v>88</v>
      </c>
      <c r="AE134" s="1425" t="s">
        <v>200</v>
      </c>
      <c r="AF134" s="1421" t="s">
        <v>5</v>
      </c>
      <c r="AG134" s="1421" t="s">
        <v>5</v>
      </c>
      <c r="AH134" s="1420" t="s">
        <v>88</v>
      </c>
      <c r="AI134" s="1426" t="s">
        <v>31</v>
      </c>
      <c r="AJ134" s="32"/>
      <c r="AK134" s="33"/>
    </row>
    <row r="135" spans="1:37" ht="12.75" customHeight="1">
      <c r="B135" s="83"/>
      <c r="C135" s="9"/>
      <c r="D135" s="30"/>
      <c r="E135" s="1427"/>
      <c r="F135" s="1428"/>
      <c r="G135" s="1429"/>
      <c r="H135" s="1429"/>
      <c r="I135" s="1429"/>
      <c r="J135" s="1429"/>
      <c r="K135" s="1429"/>
      <c r="L135" s="1430"/>
      <c r="M135" s="1428"/>
      <c r="N135" s="1429"/>
      <c r="O135" s="1429"/>
      <c r="P135" s="1429"/>
      <c r="Q135" s="1429" t="s">
        <v>5</v>
      </c>
      <c r="R135" s="1429"/>
      <c r="S135" s="1429"/>
      <c r="T135" s="1428"/>
      <c r="U135" s="1429"/>
      <c r="V135" s="1429"/>
      <c r="W135" s="1429"/>
      <c r="X135" s="1429"/>
      <c r="Y135" s="1429" t="s">
        <v>338</v>
      </c>
      <c r="Z135" s="1429"/>
      <c r="AA135" s="1428"/>
      <c r="AB135" s="1429"/>
      <c r="AC135" s="1431"/>
      <c r="AD135" s="1430"/>
      <c r="AE135" s="1432"/>
      <c r="AF135" s="1429"/>
      <c r="AG135" s="1429"/>
      <c r="AH135" s="1428"/>
      <c r="AI135" s="1433"/>
      <c r="AJ135" s="32"/>
      <c r="AK135" s="33"/>
    </row>
    <row r="136" spans="1:37">
      <c r="B136" s="281">
        <v>1020</v>
      </c>
      <c r="C136" s="9"/>
      <c r="D136" s="35" t="s">
        <v>8</v>
      </c>
      <c r="E136" s="1434"/>
      <c r="F136" s="1435"/>
      <c r="G136" s="1436"/>
      <c r="H136" s="1436"/>
      <c r="I136" s="1436"/>
      <c r="J136" s="1436"/>
      <c r="K136" s="1436"/>
      <c r="L136" s="1437"/>
      <c r="M136" s="1435"/>
      <c r="N136" s="1436"/>
      <c r="O136" s="1436"/>
      <c r="P136" s="1436"/>
      <c r="Q136" s="1436"/>
      <c r="R136" s="1436"/>
      <c r="S136" s="1436"/>
      <c r="T136" s="1435"/>
      <c r="U136" s="1436"/>
      <c r="V136" s="1436"/>
      <c r="W136" s="1436"/>
      <c r="X136" s="1436"/>
      <c r="Y136" s="1436"/>
      <c r="Z136" s="1436"/>
      <c r="AA136" s="1435"/>
      <c r="AB136" s="1436"/>
      <c r="AC136" s="1437"/>
      <c r="AD136" s="1437"/>
      <c r="AE136" s="1436"/>
      <c r="AF136" s="1436"/>
      <c r="AG136" s="1436"/>
      <c r="AH136" s="1435"/>
      <c r="AI136" s="1438"/>
      <c r="AJ136" s="37">
        <f>SUM(F136:AE136)</f>
        <v>0</v>
      </c>
      <c r="AK136" s="38">
        <f>SUM(F137:AE137)</f>
        <v>0</v>
      </c>
    </row>
    <row r="137" spans="1:37">
      <c r="A137" s="39"/>
      <c r="B137" s="283"/>
      <c r="C137" s="284">
        <f>SUM(AJ134:AK137)</f>
        <v>0</v>
      </c>
      <c r="D137" s="42" t="s">
        <v>9</v>
      </c>
      <c r="E137" s="1439"/>
      <c r="F137" s="1440"/>
      <c r="G137" s="1441"/>
      <c r="H137" s="1441"/>
      <c r="I137" s="1441"/>
      <c r="J137" s="1441"/>
      <c r="K137" s="1441"/>
      <c r="L137" s="1442"/>
      <c r="M137" s="1440"/>
      <c r="N137" s="1441"/>
      <c r="O137" s="1441"/>
      <c r="P137" s="1441"/>
      <c r="Q137" s="1441"/>
      <c r="R137" s="1441"/>
      <c r="S137" s="1441"/>
      <c r="T137" s="1440"/>
      <c r="U137" s="1441"/>
      <c r="V137" s="1441"/>
      <c r="W137" s="1441"/>
      <c r="X137" s="1441"/>
      <c r="Y137" s="1441"/>
      <c r="Z137" s="1441"/>
      <c r="AA137" s="1440"/>
      <c r="AB137" s="1441"/>
      <c r="AC137" s="1442"/>
      <c r="AD137" s="1442"/>
      <c r="AE137" s="1441"/>
      <c r="AF137" s="1441"/>
      <c r="AG137" s="1441"/>
      <c r="AH137" s="1440"/>
      <c r="AI137" s="1443"/>
      <c r="AJ137" s="45"/>
      <c r="AK137" s="33"/>
    </row>
    <row r="138" spans="1:37">
      <c r="B138" s="285"/>
      <c r="C138" s="8" t="s">
        <v>67</v>
      </c>
      <c r="D138" s="30" t="s">
        <v>7</v>
      </c>
      <c r="E138" s="1419" t="s">
        <v>88</v>
      </c>
      <c r="F138" s="1420" t="s">
        <v>29</v>
      </c>
      <c r="G138" s="1421" t="s">
        <v>29</v>
      </c>
      <c r="H138" s="1421" t="s">
        <v>29</v>
      </c>
      <c r="I138" s="1421" t="s">
        <v>88</v>
      </c>
      <c r="J138" s="1423" t="s">
        <v>200</v>
      </c>
      <c r="K138" s="1421" t="s">
        <v>5</v>
      </c>
      <c r="L138" s="1422" t="s">
        <v>5</v>
      </c>
      <c r="M138" s="1420" t="s">
        <v>88</v>
      </c>
      <c r="N138" s="1421" t="s">
        <v>31</v>
      </c>
      <c r="O138" s="1421" t="s">
        <v>31</v>
      </c>
      <c r="P138" s="1423" t="s">
        <v>31</v>
      </c>
      <c r="Q138" s="1421" t="s">
        <v>88</v>
      </c>
      <c r="R138" s="1421" t="s">
        <v>29</v>
      </c>
      <c r="S138" s="1421" t="s">
        <v>29</v>
      </c>
      <c r="T138" s="1420" t="s">
        <v>88</v>
      </c>
      <c r="U138" s="1421" t="s">
        <v>88</v>
      </c>
      <c r="V138" s="1421" t="s">
        <v>5</v>
      </c>
      <c r="W138" s="1421" t="s">
        <v>5</v>
      </c>
      <c r="X138" s="1421" t="s">
        <v>5</v>
      </c>
      <c r="Y138" s="1421" t="s">
        <v>88</v>
      </c>
      <c r="Z138" s="1421" t="s">
        <v>31</v>
      </c>
      <c r="AA138" s="1420" t="s">
        <v>31</v>
      </c>
      <c r="AB138" s="1421" t="s">
        <v>31</v>
      </c>
      <c r="AC138" s="1422" t="s">
        <v>88</v>
      </c>
      <c r="AD138" s="1422" t="s">
        <v>29</v>
      </c>
      <c r="AE138" s="1421" t="s">
        <v>29</v>
      </c>
      <c r="AF138" s="1421" t="s">
        <v>29</v>
      </c>
      <c r="AG138" s="1421" t="s">
        <v>88</v>
      </c>
      <c r="AH138" s="1420" t="s">
        <v>5</v>
      </c>
      <c r="AI138" s="1444" t="s">
        <v>5</v>
      </c>
      <c r="AJ138" s="32"/>
      <c r="AK138" s="33"/>
    </row>
    <row r="139" spans="1:37">
      <c r="B139" s="285"/>
      <c r="C139" s="8"/>
      <c r="D139" s="30"/>
      <c r="E139" s="1427"/>
      <c r="F139" s="1428"/>
      <c r="G139" s="1429"/>
      <c r="H139" s="1429"/>
      <c r="I139" s="1429"/>
      <c r="J139" s="1445" t="s">
        <v>339</v>
      </c>
      <c r="K139" s="1429"/>
      <c r="L139" s="1430"/>
      <c r="M139" s="1428"/>
      <c r="N139" s="1429"/>
      <c r="O139" s="1429"/>
      <c r="P139" s="1431" t="s">
        <v>340</v>
      </c>
      <c r="Q139" s="1429"/>
      <c r="R139" s="1446" t="s">
        <v>312</v>
      </c>
      <c r="S139" s="1446" t="s">
        <v>312</v>
      </c>
      <c r="T139" s="1428"/>
      <c r="U139" s="1429"/>
      <c r="V139" s="1429"/>
      <c r="W139" s="1429"/>
      <c r="X139" s="1429"/>
      <c r="Y139" s="1429" t="s">
        <v>341</v>
      </c>
      <c r="Z139" s="1445" t="s">
        <v>339</v>
      </c>
      <c r="AA139" s="1435"/>
      <c r="AB139" s="1429"/>
      <c r="AC139" s="1430"/>
      <c r="AD139" s="1430"/>
      <c r="AE139" s="1429"/>
      <c r="AF139" s="1429"/>
      <c r="AG139" s="1429"/>
      <c r="AH139" s="1428"/>
      <c r="AI139" s="1447"/>
      <c r="AJ139" s="32"/>
      <c r="AK139" s="33"/>
    </row>
    <row r="140" spans="1:37">
      <c r="B140" s="281">
        <v>1600</v>
      </c>
      <c r="C140" s="8"/>
      <c r="D140" s="35" t="s">
        <v>8</v>
      </c>
      <c r="E140" s="1434"/>
      <c r="F140" s="1435"/>
      <c r="G140" s="1436"/>
      <c r="H140" s="1436"/>
      <c r="I140" s="1436"/>
      <c r="J140" s="1436"/>
      <c r="K140" s="1436"/>
      <c r="L140" s="1437"/>
      <c r="M140" s="1435"/>
      <c r="N140" s="1436"/>
      <c r="O140" s="1436"/>
      <c r="P140" s="1436"/>
      <c r="Q140" s="1436"/>
      <c r="R140" s="1436"/>
      <c r="S140" s="1436"/>
      <c r="T140" s="1435"/>
      <c r="U140" s="1436"/>
      <c r="V140" s="1436"/>
      <c r="W140" s="1436"/>
      <c r="X140" s="1436"/>
      <c r="Y140" s="1436"/>
      <c r="Z140" s="1436"/>
      <c r="AA140" s="1435"/>
      <c r="AB140" s="1436"/>
      <c r="AC140" s="1437"/>
      <c r="AD140" s="1437"/>
      <c r="AE140" s="1436"/>
      <c r="AF140" s="1436"/>
      <c r="AG140" s="1436"/>
      <c r="AH140" s="1435"/>
      <c r="AI140" s="1438"/>
      <c r="AJ140" s="37">
        <f>SUM(F140:AE140)</f>
        <v>0</v>
      </c>
      <c r="AK140" s="38">
        <f>SUM(F141:AE141)</f>
        <v>0</v>
      </c>
    </row>
    <row r="141" spans="1:37">
      <c r="A141" s="39"/>
      <c r="B141" s="283"/>
      <c r="C141" s="284">
        <f>SUM(AJ138:AK141)</f>
        <v>0</v>
      </c>
      <c r="D141" s="42" t="s">
        <v>9</v>
      </c>
      <c r="E141" s="1439"/>
      <c r="F141" s="1440"/>
      <c r="G141" s="1441"/>
      <c r="H141" s="1441"/>
      <c r="I141" s="1441"/>
      <c r="J141" s="1441"/>
      <c r="K141" s="1441"/>
      <c r="L141" s="1442"/>
      <c r="M141" s="1440"/>
      <c r="N141" s="1441"/>
      <c r="O141" s="1441"/>
      <c r="P141" s="1441"/>
      <c r="Q141" s="1441"/>
      <c r="R141" s="1441"/>
      <c r="S141" s="1441"/>
      <c r="T141" s="1440"/>
      <c r="U141" s="1441"/>
      <c r="V141" s="1441"/>
      <c r="W141" s="1441"/>
      <c r="X141" s="1441"/>
      <c r="Y141" s="1441"/>
      <c r="Z141" s="1441"/>
      <c r="AA141" s="1440"/>
      <c r="AB141" s="1441"/>
      <c r="AC141" s="1442"/>
      <c r="AD141" s="1442"/>
      <c r="AE141" s="1441"/>
      <c r="AF141" s="1441"/>
      <c r="AG141" s="1441"/>
      <c r="AH141" s="1440"/>
      <c r="AI141" s="1443"/>
      <c r="AJ141" s="45"/>
      <c r="AK141" s="33"/>
    </row>
    <row r="142" spans="1:37">
      <c r="B142" s="285"/>
      <c r="C142" s="8" t="s">
        <v>68</v>
      </c>
      <c r="D142" s="152" t="s">
        <v>7</v>
      </c>
      <c r="E142" s="1448" t="s">
        <v>203</v>
      </c>
      <c r="F142" s="1449" t="s">
        <v>203</v>
      </c>
      <c r="G142" s="1421" t="s">
        <v>31</v>
      </c>
      <c r="H142" s="1421" t="s">
        <v>88</v>
      </c>
      <c r="I142" s="1421" t="s">
        <v>29</v>
      </c>
      <c r="J142" s="1421" t="s">
        <v>29</v>
      </c>
      <c r="K142" s="1421" t="s">
        <v>29</v>
      </c>
      <c r="L142" s="1422" t="s">
        <v>88</v>
      </c>
      <c r="M142" s="1420" t="s">
        <v>5</v>
      </c>
      <c r="N142" s="1421" t="s">
        <v>5</v>
      </c>
      <c r="O142" s="1421" t="s">
        <v>5</v>
      </c>
      <c r="P142" s="1421" t="s">
        <v>88</v>
      </c>
      <c r="Q142" s="1421" t="s">
        <v>31</v>
      </c>
      <c r="R142" s="1421" t="s">
        <v>31</v>
      </c>
      <c r="S142" s="1421" t="s">
        <v>31</v>
      </c>
      <c r="T142" s="1420" t="s">
        <v>88</v>
      </c>
      <c r="U142" s="1421" t="s">
        <v>29</v>
      </c>
      <c r="V142" s="1421" t="s">
        <v>29</v>
      </c>
      <c r="W142" s="1421" t="s">
        <v>29</v>
      </c>
      <c r="X142" s="1421" t="s">
        <v>88</v>
      </c>
      <c r="Y142" s="1421" t="s">
        <v>5</v>
      </c>
      <c r="Z142" s="1421" t="s">
        <v>5</v>
      </c>
      <c r="AA142" s="1420" t="s">
        <v>88</v>
      </c>
      <c r="AB142" s="1421" t="s">
        <v>88</v>
      </c>
      <c r="AC142" s="1422" t="s">
        <v>31</v>
      </c>
      <c r="AD142" s="1422" t="s">
        <v>31</v>
      </c>
      <c r="AE142" s="1421" t="s">
        <v>31</v>
      </c>
      <c r="AF142" s="1421" t="s">
        <v>88</v>
      </c>
      <c r="AG142" s="1421" t="s">
        <v>29</v>
      </c>
      <c r="AH142" s="1420" t="s">
        <v>29</v>
      </c>
      <c r="AI142" s="1444" t="s">
        <v>29</v>
      </c>
      <c r="AJ142" s="32"/>
      <c r="AK142" s="33"/>
    </row>
    <row r="143" spans="1:37">
      <c r="B143" s="285"/>
      <c r="C143" s="8"/>
      <c r="D143" s="152"/>
      <c r="E143" s="1450" t="s">
        <v>5</v>
      </c>
      <c r="F143" s="1451" t="s">
        <v>312</v>
      </c>
      <c r="G143" s="1429"/>
      <c r="H143" s="1429"/>
      <c r="I143" s="1429"/>
      <c r="J143" s="1429"/>
      <c r="K143" s="1429"/>
      <c r="L143" s="1430"/>
      <c r="M143" s="1428"/>
      <c r="N143" s="1429"/>
      <c r="O143" s="1429"/>
      <c r="P143" s="1429"/>
      <c r="Q143" s="1429"/>
      <c r="R143" s="1429"/>
      <c r="S143" s="1429"/>
      <c r="T143" s="1428"/>
      <c r="U143" s="1429"/>
      <c r="V143" s="1429"/>
      <c r="W143" s="1429"/>
      <c r="X143" s="1429"/>
      <c r="Y143" s="1452" t="s">
        <v>342</v>
      </c>
      <c r="Z143" s="1429"/>
      <c r="AA143" s="1428"/>
      <c r="AB143" s="1429"/>
      <c r="AC143" s="1430"/>
      <c r="AD143" s="1430"/>
      <c r="AE143" s="1429"/>
      <c r="AF143" s="1429"/>
      <c r="AG143" s="1429"/>
      <c r="AH143" s="1428"/>
      <c r="AI143" s="1447"/>
      <c r="AJ143" s="32"/>
      <c r="AK143" s="33"/>
    </row>
    <row r="144" spans="1:37">
      <c r="B144" s="281">
        <v>1644</v>
      </c>
      <c r="C144" s="8"/>
      <c r="D144" s="158" t="s">
        <v>8</v>
      </c>
      <c r="E144" s="1434"/>
      <c r="F144" s="1435"/>
      <c r="G144" s="1436"/>
      <c r="H144" s="1436"/>
      <c r="I144" s="1436"/>
      <c r="J144" s="1436"/>
      <c r="K144" s="1436"/>
      <c r="L144" s="1437"/>
      <c r="M144" s="1435"/>
      <c r="N144" s="1436"/>
      <c r="O144" s="1436"/>
      <c r="P144" s="1436"/>
      <c r="Q144" s="1436"/>
      <c r="R144" s="1436"/>
      <c r="S144" s="1436"/>
      <c r="T144" s="1435"/>
      <c r="U144" s="1436"/>
      <c r="V144" s="1436"/>
      <c r="W144" s="1436"/>
      <c r="X144" s="1436"/>
      <c r="Y144" s="1436"/>
      <c r="Z144" s="1436"/>
      <c r="AA144" s="1435"/>
      <c r="AB144" s="1436"/>
      <c r="AC144" s="1437"/>
      <c r="AD144" s="1437"/>
      <c r="AE144" s="1436"/>
      <c r="AF144" s="1436"/>
      <c r="AG144" s="1436"/>
      <c r="AH144" s="1435"/>
      <c r="AI144" s="1438"/>
      <c r="AJ144" s="37">
        <f>SUM(F144:AE144)</f>
        <v>0</v>
      </c>
      <c r="AK144" s="38">
        <f>SUM(F145:AE145)</f>
        <v>0</v>
      </c>
    </row>
    <row r="145" spans="1:38">
      <c r="A145" s="39"/>
      <c r="B145" s="283"/>
      <c r="C145" s="284">
        <f>SUM(AJ142:AK145)</f>
        <v>0</v>
      </c>
      <c r="D145" s="164" t="s">
        <v>9</v>
      </c>
      <c r="E145" s="1439"/>
      <c r="F145" s="1440"/>
      <c r="G145" s="1441"/>
      <c r="H145" s="1441"/>
      <c r="I145" s="1441"/>
      <c r="J145" s="1441"/>
      <c r="K145" s="1441"/>
      <c r="L145" s="1442"/>
      <c r="M145" s="1440"/>
      <c r="N145" s="1441"/>
      <c r="O145" s="1441"/>
      <c r="P145" s="1441"/>
      <c r="Q145" s="1441"/>
      <c r="R145" s="1441"/>
      <c r="S145" s="1441"/>
      <c r="T145" s="1440"/>
      <c r="U145" s="1441"/>
      <c r="V145" s="1441"/>
      <c r="W145" s="1441"/>
      <c r="X145" s="1441"/>
      <c r="Y145" s="1441"/>
      <c r="Z145" s="1441"/>
      <c r="AA145" s="1440"/>
      <c r="AB145" s="1441"/>
      <c r="AC145" s="1442"/>
      <c r="AD145" s="1442"/>
      <c r="AE145" s="1441"/>
      <c r="AF145" s="1441"/>
      <c r="AG145" s="1441"/>
      <c r="AH145" s="1440"/>
      <c r="AI145" s="1443"/>
      <c r="AJ145" s="45"/>
      <c r="AK145" s="33"/>
    </row>
    <row r="146" spans="1:38">
      <c r="B146" s="285"/>
      <c r="C146" s="8" t="s">
        <v>69</v>
      </c>
      <c r="D146" s="152" t="s">
        <v>7</v>
      </c>
      <c r="E146" s="1448" t="s">
        <v>200</v>
      </c>
      <c r="F146" s="1420" t="s">
        <v>88</v>
      </c>
      <c r="G146" s="1421" t="s">
        <v>88</v>
      </c>
      <c r="H146" s="1421" t="s">
        <v>31</v>
      </c>
      <c r="I146" s="1421" t="s">
        <v>31</v>
      </c>
      <c r="J146" s="1421" t="s">
        <v>31</v>
      </c>
      <c r="K146" s="1421" t="s">
        <v>88</v>
      </c>
      <c r="L146" s="1422" t="s">
        <v>29</v>
      </c>
      <c r="M146" s="1420" t="s">
        <v>29</v>
      </c>
      <c r="N146" s="1421" t="s">
        <v>29</v>
      </c>
      <c r="O146" s="1421" t="s">
        <v>88</v>
      </c>
      <c r="P146" s="1421" t="s">
        <v>5</v>
      </c>
      <c r="Q146" s="1421" t="s">
        <v>5</v>
      </c>
      <c r="R146" s="1421" t="s">
        <v>5</v>
      </c>
      <c r="S146" s="1421" t="s">
        <v>88</v>
      </c>
      <c r="T146" s="1420" t="s">
        <v>31</v>
      </c>
      <c r="U146" s="1421" t="s">
        <v>31</v>
      </c>
      <c r="V146" s="1421" t="s">
        <v>31</v>
      </c>
      <c r="W146" s="1421" t="s">
        <v>88</v>
      </c>
      <c r="X146" s="1421" t="s">
        <v>29</v>
      </c>
      <c r="Y146" s="1421" t="s">
        <v>29</v>
      </c>
      <c r="Z146" s="1421" t="s">
        <v>29</v>
      </c>
      <c r="AA146" s="1420" t="s">
        <v>88</v>
      </c>
      <c r="AB146" s="1421" t="s">
        <v>5</v>
      </c>
      <c r="AC146" s="1422" t="s">
        <v>5</v>
      </c>
      <c r="AD146" s="1422" t="s">
        <v>5</v>
      </c>
      <c r="AE146" s="1421" t="s">
        <v>88</v>
      </c>
      <c r="AF146" s="1421" t="s">
        <v>31</v>
      </c>
      <c r="AG146" s="1421" t="s">
        <v>31</v>
      </c>
      <c r="AH146" s="1420" t="s">
        <v>88</v>
      </c>
      <c r="AI146" s="1444" t="s">
        <v>88</v>
      </c>
      <c r="AJ146" s="32"/>
      <c r="AK146" s="33"/>
    </row>
    <row r="147" spans="1:38">
      <c r="B147" s="285"/>
      <c r="C147" s="8"/>
      <c r="D147" s="152"/>
      <c r="E147" s="1453"/>
      <c r="F147" s="1454" t="s">
        <v>5</v>
      </c>
      <c r="G147" s="1429"/>
      <c r="H147" s="1429"/>
      <c r="I147" s="1429"/>
      <c r="J147" s="1429"/>
      <c r="K147" s="1429"/>
      <c r="L147" s="1430"/>
      <c r="M147" s="1428"/>
      <c r="N147" s="1429"/>
      <c r="O147" s="1429"/>
      <c r="P147" s="1429"/>
      <c r="Q147" s="1455" t="s">
        <v>343</v>
      </c>
      <c r="R147" s="1455" t="s">
        <v>343</v>
      </c>
      <c r="S147" s="1429"/>
      <c r="T147" s="1428"/>
      <c r="U147" s="1429"/>
      <c r="V147" s="1429"/>
      <c r="W147" s="1429"/>
      <c r="X147" s="1429"/>
      <c r="Y147" s="1429"/>
      <c r="Z147" s="1429"/>
      <c r="AA147" s="1428"/>
      <c r="AB147" s="1429"/>
      <c r="AC147" s="1430"/>
      <c r="AD147" s="1430"/>
      <c r="AE147" s="1429"/>
      <c r="AF147" s="1452"/>
      <c r="AG147" s="1452"/>
      <c r="AH147" s="1428"/>
      <c r="AI147" s="1447"/>
      <c r="AJ147" s="32"/>
      <c r="AK147" s="33"/>
    </row>
    <row r="148" spans="1:38">
      <c r="B148" s="281">
        <v>1579</v>
      </c>
      <c r="C148" s="8"/>
      <c r="D148" s="158" t="s">
        <v>8</v>
      </c>
      <c r="E148" s="1434"/>
      <c r="F148" s="1435"/>
      <c r="G148" s="1436"/>
      <c r="H148" s="1436"/>
      <c r="I148" s="1436"/>
      <c r="J148" s="1436"/>
      <c r="K148" s="1436"/>
      <c r="L148" s="1437"/>
      <c r="M148" s="1435"/>
      <c r="N148" s="1436"/>
      <c r="O148" s="1436"/>
      <c r="P148" s="1436"/>
      <c r="Q148" s="1436"/>
      <c r="R148" s="1436"/>
      <c r="S148" s="1436"/>
      <c r="T148" s="1435"/>
      <c r="U148" s="1436"/>
      <c r="V148" s="1436"/>
      <c r="W148" s="1436"/>
      <c r="X148" s="1436"/>
      <c r="Y148" s="1436"/>
      <c r="Z148" s="1436"/>
      <c r="AA148" s="1435"/>
      <c r="AB148" s="1436"/>
      <c r="AC148" s="1437"/>
      <c r="AD148" s="1437"/>
      <c r="AE148" s="1436"/>
      <c r="AF148" s="1436"/>
      <c r="AG148" s="1436"/>
      <c r="AH148" s="1435"/>
      <c r="AI148" s="1438"/>
      <c r="AJ148" s="37">
        <f>SUM(F148:AE148)</f>
        <v>0</v>
      </c>
      <c r="AK148" s="38">
        <f>SUM(F149:AE149)</f>
        <v>0</v>
      </c>
    </row>
    <row r="149" spans="1:38">
      <c r="A149" s="39"/>
      <c r="B149" s="283"/>
      <c r="C149" s="284">
        <f>SUM(AJ146:AK149)</f>
        <v>0</v>
      </c>
      <c r="D149" s="164" t="s">
        <v>9</v>
      </c>
      <c r="E149" s="1439"/>
      <c r="F149" s="1440"/>
      <c r="G149" s="1441"/>
      <c r="H149" s="1441"/>
      <c r="I149" s="1441"/>
      <c r="J149" s="1441"/>
      <c r="K149" s="1441"/>
      <c r="L149" s="1442"/>
      <c r="M149" s="1440"/>
      <c r="N149" s="1441"/>
      <c r="O149" s="1441"/>
      <c r="P149" s="1441"/>
      <c r="Q149" s="1441"/>
      <c r="R149" s="1441"/>
      <c r="S149" s="1441"/>
      <c r="T149" s="1440"/>
      <c r="U149" s="1441"/>
      <c r="V149" s="1441"/>
      <c r="W149" s="1441"/>
      <c r="X149" s="1441"/>
      <c r="Y149" s="1441"/>
      <c r="Z149" s="1441"/>
      <c r="AA149" s="1440"/>
      <c r="AB149" s="1441"/>
      <c r="AC149" s="1442"/>
      <c r="AD149" s="1442"/>
      <c r="AE149" s="1441"/>
      <c r="AF149" s="1441"/>
      <c r="AG149" s="1441"/>
      <c r="AH149" s="1440"/>
      <c r="AI149" s="1443"/>
      <c r="AJ149" s="45"/>
      <c r="AK149" s="33"/>
      <c r="AL149" s="145"/>
    </row>
    <row r="150" spans="1:38" ht="12.75" customHeight="1">
      <c r="B150" s="285"/>
      <c r="C150" s="12" t="s">
        <v>43</v>
      </c>
      <c r="D150" s="152" t="s">
        <v>7</v>
      </c>
      <c r="E150" s="1419"/>
      <c r="F150" s="1449" t="s">
        <v>200</v>
      </c>
      <c r="G150" s="1421"/>
      <c r="H150" s="1421"/>
      <c r="I150" s="1421"/>
      <c r="J150" s="1421"/>
      <c r="K150" s="1421"/>
      <c r="L150" s="1422"/>
      <c r="M150" s="1420" t="s">
        <v>31</v>
      </c>
      <c r="N150" s="1421"/>
      <c r="O150" s="1421"/>
      <c r="P150" s="1421"/>
      <c r="Q150" s="1421"/>
      <c r="R150" s="1421"/>
      <c r="S150" s="1421"/>
      <c r="T150" s="1420" t="s">
        <v>29</v>
      </c>
      <c r="U150" s="1421"/>
      <c r="V150" s="1421"/>
      <c r="W150" s="1421"/>
      <c r="X150" s="1421"/>
      <c r="Y150" s="1421" t="s">
        <v>344</v>
      </c>
      <c r="Z150" s="1421"/>
      <c r="AA150" s="1420" t="s">
        <v>5</v>
      </c>
      <c r="AB150" s="1456"/>
      <c r="AC150" s="1456"/>
      <c r="AD150" s="1422"/>
      <c r="AE150" s="1421"/>
      <c r="AF150" s="1457"/>
      <c r="AG150" s="1457" t="s">
        <v>11</v>
      </c>
      <c r="AH150" s="1458" t="s">
        <v>203</v>
      </c>
      <c r="AI150" s="1459"/>
      <c r="AJ150" s="32"/>
      <c r="AK150" s="33"/>
      <c r="AL150" s="257"/>
    </row>
    <row r="151" spans="1:38" ht="12.75" customHeight="1">
      <c r="B151" s="285"/>
      <c r="C151" s="12"/>
      <c r="D151" s="152"/>
      <c r="E151" s="1450" t="s">
        <v>31</v>
      </c>
      <c r="F151" s="1454" t="s">
        <v>31</v>
      </c>
      <c r="G151" s="1429"/>
      <c r="H151" s="1429"/>
      <c r="I151" s="1429"/>
      <c r="J151" s="1460" t="s">
        <v>5</v>
      </c>
      <c r="K151" s="1460"/>
      <c r="L151" s="1461"/>
      <c r="M151" s="1454"/>
      <c r="N151" s="1460"/>
      <c r="O151" s="1460"/>
      <c r="P151" s="1460" t="s">
        <v>31</v>
      </c>
      <c r="Q151" s="1462" t="s">
        <v>200</v>
      </c>
      <c r="R151" s="1460" t="s">
        <v>29</v>
      </c>
      <c r="S151" s="1460" t="s">
        <v>29</v>
      </c>
      <c r="T151" s="1428"/>
      <c r="U151" s="1429"/>
      <c r="V151" s="1429"/>
      <c r="W151" s="1429"/>
      <c r="X151" s="1429"/>
      <c r="Y151" s="1429" t="s">
        <v>29</v>
      </c>
      <c r="Z151" s="1429"/>
      <c r="AA151" s="1428"/>
      <c r="AB151" s="1429"/>
      <c r="AC151" s="1430"/>
      <c r="AD151" s="1430"/>
      <c r="AE151" s="1429" t="s">
        <v>5</v>
      </c>
      <c r="AF151" s="1436" t="s">
        <v>203</v>
      </c>
      <c r="AG151" s="1436" t="s">
        <v>203</v>
      </c>
      <c r="AH151" s="1435"/>
      <c r="AI151" s="1438" t="s">
        <v>203</v>
      </c>
      <c r="AJ151" s="32"/>
      <c r="AK151" s="33"/>
      <c r="AL151" s="257"/>
    </row>
    <row r="152" spans="1:38" ht="12.75" customHeight="1">
      <c r="B152" s="281">
        <v>1802</v>
      </c>
      <c r="C152" s="12"/>
      <c r="D152" s="158" t="s">
        <v>8</v>
      </c>
      <c r="E152" s="1434"/>
      <c r="F152" s="1435"/>
      <c r="G152" s="1436"/>
      <c r="H152" s="1436"/>
      <c r="I152" s="1436"/>
      <c r="J152" s="1463"/>
      <c r="K152" s="1463"/>
      <c r="L152" s="1464"/>
      <c r="M152" s="1465"/>
      <c r="N152" s="1463"/>
      <c r="O152" s="1463"/>
      <c r="P152" s="1463"/>
      <c r="Q152" s="1460" t="s">
        <v>29</v>
      </c>
      <c r="R152" s="1463"/>
      <c r="S152" s="1463"/>
      <c r="T152" s="1435"/>
      <c r="U152" s="1436"/>
      <c r="V152" s="1436"/>
      <c r="W152" s="1436"/>
      <c r="X152" s="1436"/>
      <c r="Y152" s="1436"/>
      <c r="Z152" s="1436"/>
      <c r="AA152" s="1435"/>
      <c r="AB152" s="1436"/>
      <c r="AC152" s="1437"/>
      <c r="AD152" s="1437"/>
      <c r="AE152" s="1436"/>
      <c r="AF152" s="1436"/>
      <c r="AG152" s="1436"/>
      <c r="AH152" s="1435"/>
      <c r="AI152" s="1438"/>
      <c r="AJ152" s="37">
        <f>SUM(F152:AE152)</f>
        <v>0</v>
      </c>
      <c r="AK152" s="38">
        <f>SUM(F153:AE153)</f>
        <v>0</v>
      </c>
    </row>
    <row r="153" spans="1:38">
      <c r="A153" s="39"/>
      <c r="B153" s="97"/>
      <c r="C153" s="284">
        <f>SUM(AJ150:AK153)</f>
        <v>0</v>
      </c>
      <c r="D153" s="164" t="s">
        <v>9</v>
      </c>
      <c r="E153" s="1439"/>
      <c r="F153" s="1440"/>
      <c r="G153" s="1441"/>
      <c r="H153" s="1441"/>
      <c r="I153" s="1441"/>
      <c r="J153" s="1466"/>
      <c r="K153" s="1466"/>
      <c r="L153" s="1467"/>
      <c r="M153" s="1468"/>
      <c r="N153" s="1466"/>
      <c r="O153" s="1466"/>
      <c r="P153" s="1466"/>
      <c r="Q153" s="1466"/>
      <c r="R153" s="1466"/>
      <c r="S153" s="1466"/>
      <c r="T153" s="1440"/>
      <c r="U153" s="1441"/>
      <c r="V153" s="1441"/>
      <c r="W153" s="1441"/>
      <c r="X153" s="1441"/>
      <c r="Y153" s="1441" t="s">
        <v>345</v>
      </c>
      <c r="Z153" s="1441"/>
      <c r="AA153" s="1440"/>
      <c r="AB153" s="1441"/>
      <c r="AC153" s="1442"/>
      <c r="AD153" s="1442"/>
      <c r="AE153" s="1441"/>
      <c r="AF153" s="1441"/>
      <c r="AG153" s="1441"/>
      <c r="AH153" s="1440"/>
      <c r="AI153" s="1443"/>
      <c r="AJ153" s="45"/>
      <c r="AK153" s="33"/>
    </row>
    <row r="154" spans="1:38">
      <c r="B154" s="83"/>
      <c r="C154" s="12" t="s">
        <v>42</v>
      </c>
      <c r="D154" s="152" t="s">
        <v>7</v>
      </c>
      <c r="E154" s="1419"/>
      <c r="F154" s="1420"/>
      <c r="G154" s="1421"/>
      <c r="H154" s="1421"/>
      <c r="I154" s="1421"/>
      <c r="J154" s="1469"/>
      <c r="K154" s="1469"/>
      <c r="L154" s="1470"/>
      <c r="M154" s="1471"/>
      <c r="N154" s="1469"/>
      <c r="O154" s="1469"/>
      <c r="P154" s="1469"/>
      <c r="Q154" s="1469"/>
      <c r="R154" s="1469"/>
      <c r="S154" s="1469"/>
      <c r="T154" s="1420"/>
      <c r="U154" s="1421"/>
      <c r="V154" s="1421"/>
      <c r="W154" s="1421"/>
      <c r="X154" s="1421"/>
      <c r="Y154" s="1421"/>
      <c r="Z154" s="1421"/>
      <c r="AA154" s="1420"/>
      <c r="AB154" s="1421"/>
      <c r="AC154" s="1422"/>
      <c r="AD154" s="1422"/>
      <c r="AE154" s="1421"/>
      <c r="AF154" s="1421"/>
      <c r="AG154" s="1421"/>
      <c r="AH154" s="1420"/>
      <c r="AI154" s="1444"/>
      <c r="AJ154" s="32"/>
      <c r="AK154" s="33"/>
    </row>
    <row r="155" spans="1:38">
      <c r="B155" s="83"/>
      <c r="C155" s="12"/>
      <c r="D155" s="152"/>
      <c r="E155" s="1427"/>
      <c r="F155" s="1428"/>
      <c r="G155" s="1429"/>
      <c r="H155" s="1429"/>
      <c r="I155" s="1429"/>
      <c r="J155" s="1460"/>
      <c r="K155" s="1460"/>
      <c r="L155" s="1461"/>
      <c r="M155" s="1454"/>
      <c r="N155" s="1460"/>
      <c r="O155" s="1460"/>
      <c r="P155" s="1460"/>
      <c r="Q155" s="1460"/>
      <c r="R155" s="1472" t="s">
        <v>5</v>
      </c>
      <c r="S155" s="1460"/>
      <c r="T155" s="1428"/>
      <c r="U155" s="1429"/>
      <c r="V155" s="1429"/>
      <c r="W155" s="1429"/>
      <c r="X155" s="1429"/>
      <c r="Y155" s="1429"/>
      <c r="Z155" s="1472" t="s">
        <v>31</v>
      </c>
      <c r="AA155" s="1428"/>
      <c r="AB155" s="1429"/>
      <c r="AC155" s="1430"/>
      <c r="AD155" s="1430"/>
      <c r="AE155" s="1429"/>
      <c r="AF155" s="1429"/>
      <c r="AG155" s="1429"/>
      <c r="AH155" s="1428"/>
      <c r="AI155" s="1472" t="s">
        <v>31</v>
      </c>
      <c r="AJ155" s="32"/>
      <c r="AK155" s="33"/>
    </row>
    <row r="156" spans="1:38">
      <c r="B156" s="91"/>
      <c r="C156" s="12"/>
      <c r="D156" s="158" t="s">
        <v>8</v>
      </c>
      <c r="E156" s="1434"/>
      <c r="F156" s="1435"/>
      <c r="G156" s="1436"/>
      <c r="H156" s="1436"/>
      <c r="I156" s="1436"/>
      <c r="J156" s="1463"/>
      <c r="K156" s="1463"/>
      <c r="L156" s="1464"/>
      <c r="M156" s="1465"/>
      <c r="N156" s="1463"/>
      <c r="O156" s="1463"/>
      <c r="P156" s="1463"/>
      <c r="Q156" s="1463"/>
      <c r="R156" s="1463"/>
      <c r="S156" s="1463"/>
      <c r="T156" s="1435"/>
      <c r="U156" s="1436"/>
      <c r="V156" s="1436"/>
      <c r="W156" s="1436"/>
      <c r="X156" s="1436"/>
      <c r="Y156" s="1436"/>
      <c r="Z156" s="1436"/>
      <c r="AA156" s="1435"/>
      <c r="AB156" s="1436"/>
      <c r="AC156" s="1437"/>
      <c r="AD156" s="1437"/>
      <c r="AE156" s="1436"/>
      <c r="AF156" s="1436"/>
      <c r="AG156" s="1436"/>
      <c r="AH156" s="1435"/>
      <c r="AI156" s="1438"/>
      <c r="AJ156" s="37">
        <f>SUM(F156:AE156)</f>
        <v>0</v>
      </c>
      <c r="AK156" s="38">
        <f>SUM(F157:AE157)</f>
        <v>0</v>
      </c>
    </row>
    <row r="157" spans="1:38">
      <c r="A157" s="39"/>
      <c r="B157" s="97"/>
      <c r="C157" s="284">
        <f>SUM(AJ154:AK157)</f>
        <v>0</v>
      </c>
      <c r="D157" s="164" t="s">
        <v>9</v>
      </c>
      <c r="E157" s="1439"/>
      <c r="F157" s="1440"/>
      <c r="G157" s="1441"/>
      <c r="H157" s="1441"/>
      <c r="I157" s="1441"/>
      <c r="J157" s="1441"/>
      <c r="K157" s="1441"/>
      <c r="L157" s="1442" t="s">
        <v>330</v>
      </c>
      <c r="M157" s="1440"/>
      <c r="N157" s="1441"/>
      <c r="O157" s="1441"/>
      <c r="P157" s="1441"/>
      <c r="Q157" s="1441"/>
      <c r="R157" s="1441"/>
      <c r="S157" s="1441"/>
      <c r="T157" s="1440"/>
      <c r="U157" s="1441"/>
      <c r="V157" s="1441"/>
      <c r="W157" s="1441"/>
      <c r="X157" s="1441"/>
      <c r="Y157" s="1441"/>
      <c r="Z157" s="1441"/>
      <c r="AA157" s="1440"/>
      <c r="AB157" s="1441"/>
      <c r="AC157" s="1442" t="s">
        <v>330</v>
      </c>
      <c r="AD157" s="1442" t="s">
        <v>330</v>
      </c>
      <c r="AE157" s="1441"/>
      <c r="AF157" s="1441"/>
      <c r="AG157" s="1441"/>
      <c r="AH157" s="1440"/>
      <c r="AI157" s="1443"/>
      <c r="AJ157" s="45"/>
      <c r="AK157" s="33"/>
    </row>
    <row r="158" spans="1:38">
      <c r="B158" s="83"/>
      <c r="C158" s="12" t="s">
        <v>346</v>
      </c>
      <c r="D158" s="30" t="s">
        <v>7</v>
      </c>
      <c r="E158" s="1419"/>
      <c r="F158" s="1421"/>
      <c r="G158" s="1421"/>
      <c r="H158" s="1421"/>
      <c r="I158" s="1421"/>
      <c r="J158" s="1421"/>
      <c r="K158" s="1421"/>
      <c r="L158" s="1421"/>
      <c r="M158" s="1421"/>
      <c r="N158" s="1421"/>
      <c r="O158" s="1421"/>
      <c r="P158" s="1421"/>
      <c r="Q158" s="1421"/>
      <c r="R158" s="1421"/>
      <c r="S158" s="1421"/>
      <c r="T158" s="1421"/>
      <c r="U158" s="1421"/>
      <c r="V158" s="1421"/>
      <c r="W158" s="1421"/>
      <c r="X158" s="1421"/>
      <c r="Y158" s="1421"/>
      <c r="Z158" s="1421"/>
      <c r="AA158" s="1421"/>
      <c r="AB158" s="1421"/>
      <c r="AC158" s="1421"/>
      <c r="AD158" s="1421"/>
      <c r="AE158" s="1421"/>
      <c r="AF158" s="1421"/>
      <c r="AG158" s="1421"/>
      <c r="AH158" s="1421"/>
      <c r="AI158" s="1444"/>
      <c r="AJ158" s="32"/>
      <c r="AK158" s="33"/>
    </row>
    <row r="159" spans="1:38">
      <c r="B159" s="91"/>
      <c r="C159" s="12"/>
      <c r="D159" s="35" t="s">
        <v>8</v>
      </c>
      <c r="E159" s="1434"/>
      <c r="F159" s="1436"/>
      <c r="G159" s="1436"/>
      <c r="H159" s="1436"/>
      <c r="I159" s="1436"/>
      <c r="J159" s="1436"/>
      <c r="K159" s="1436"/>
      <c r="L159" s="1436"/>
      <c r="M159" s="1436"/>
      <c r="N159" s="1436"/>
      <c r="O159" s="1436"/>
      <c r="P159" s="1436"/>
      <c r="Q159" s="1436"/>
      <c r="R159" s="1436"/>
      <c r="S159" s="1436"/>
      <c r="T159" s="1436"/>
      <c r="U159" s="1436"/>
      <c r="V159" s="1436"/>
      <c r="W159" s="1436"/>
      <c r="X159" s="1436"/>
      <c r="Y159" s="1436"/>
      <c r="Z159" s="1436"/>
      <c r="AA159" s="1436"/>
      <c r="AB159" s="1436"/>
      <c r="AC159" s="1472" t="s">
        <v>29</v>
      </c>
      <c r="AD159" s="1436"/>
      <c r="AE159" s="1436"/>
      <c r="AF159" s="1436"/>
      <c r="AG159" s="1436"/>
      <c r="AH159" s="1472" t="s">
        <v>31</v>
      </c>
      <c r="AI159" s="1438"/>
      <c r="AJ159" s="37">
        <f>SUM(F159:AE159)</f>
        <v>0</v>
      </c>
      <c r="AK159" s="38">
        <f>SUM(F160:AE160)</f>
        <v>0</v>
      </c>
    </row>
    <row r="160" spans="1:38">
      <c r="A160" s="39"/>
      <c r="B160" s="97"/>
      <c r="C160" s="284">
        <f>SUM(AJ158:AK160)</f>
        <v>0</v>
      </c>
      <c r="D160" s="42" t="s">
        <v>9</v>
      </c>
      <c r="E160" s="1473"/>
      <c r="F160" s="1474"/>
      <c r="G160" s="1474"/>
      <c r="H160" s="1474"/>
      <c r="I160" s="1474"/>
      <c r="J160" s="1474"/>
      <c r="K160" s="1474"/>
      <c r="L160" s="1474"/>
      <c r="M160" s="1474"/>
      <c r="N160" s="1474"/>
      <c r="O160" s="1474"/>
      <c r="P160" s="1474"/>
      <c r="Q160" s="1474"/>
      <c r="R160" s="1474"/>
      <c r="S160" s="1474"/>
      <c r="T160" s="1474"/>
      <c r="U160" s="1474"/>
      <c r="V160" s="1474"/>
      <c r="W160" s="1474"/>
      <c r="X160" s="1474"/>
      <c r="Y160" s="1474"/>
      <c r="Z160" s="1474"/>
      <c r="AA160" s="1474"/>
      <c r="AB160" s="1474"/>
      <c r="AC160" s="1474"/>
      <c r="AD160" s="1474"/>
      <c r="AE160" s="1474"/>
      <c r="AF160" s="1474"/>
      <c r="AG160" s="1474"/>
      <c r="AH160" s="1474"/>
      <c r="AI160" s="1475"/>
      <c r="AJ160" s="105"/>
      <c r="AK160" s="33"/>
    </row>
    <row r="161" spans="1:37">
      <c r="B161" s="83"/>
      <c r="C161" s="7"/>
      <c r="D161" s="30" t="s">
        <v>7</v>
      </c>
      <c r="E161" s="1419"/>
      <c r="F161" s="1421"/>
      <c r="G161" s="1421"/>
      <c r="H161" s="1421"/>
      <c r="I161" s="1421"/>
      <c r="J161" s="1421"/>
      <c r="K161" s="1421"/>
      <c r="L161" s="1421"/>
      <c r="M161" s="1421"/>
      <c r="N161" s="1421"/>
      <c r="O161" s="1421"/>
      <c r="P161" s="1421"/>
      <c r="Q161" s="1421"/>
      <c r="R161" s="1421"/>
      <c r="S161" s="1421"/>
      <c r="T161" s="1421"/>
      <c r="U161" s="1421"/>
      <c r="V161" s="1421"/>
      <c r="W161" s="1421"/>
      <c r="X161" s="1421"/>
      <c r="Y161" s="1421"/>
      <c r="Z161" s="1421"/>
      <c r="AA161" s="1421"/>
      <c r="AB161" s="1421"/>
      <c r="AC161" s="1421"/>
      <c r="AD161" s="1421"/>
      <c r="AE161" s="1421"/>
      <c r="AF161" s="1421"/>
      <c r="AG161" s="1421"/>
      <c r="AH161" s="1421"/>
      <c r="AI161" s="1444"/>
      <c r="AJ161" s="32"/>
      <c r="AK161" s="33"/>
    </row>
    <row r="162" spans="1:37">
      <c r="B162" s="91"/>
      <c r="C162" s="7"/>
      <c r="D162" s="35" t="s">
        <v>8</v>
      </c>
      <c r="E162" s="1434"/>
      <c r="F162" s="1436"/>
      <c r="G162" s="1436"/>
      <c r="H162" s="1436"/>
      <c r="I162" s="1436"/>
      <c r="J162" s="1436"/>
      <c r="K162" s="1436"/>
      <c r="L162" s="1436"/>
      <c r="M162" s="1436"/>
      <c r="N162" s="1436"/>
      <c r="O162" s="1436"/>
      <c r="P162" s="1436"/>
      <c r="Q162" s="1436"/>
      <c r="R162" s="1436"/>
      <c r="S162" s="1436"/>
      <c r="T162" s="1436"/>
      <c r="U162" s="1436"/>
      <c r="V162" s="1436"/>
      <c r="W162" s="1436"/>
      <c r="X162" s="1436"/>
      <c r="Y162" s="1436"/>
      <c r="Z162" s="1436"/>
      <c r="AA162" s="1436"/>
      <c r="AB162" s="1436"/>
      <c r="AC162" s="1436"/>
      <c r="AD162" s="1436"/>
      <c r="AE162" s="1436"/>
      <c r="AF162" s="1436"/>
      <c r="AG162" s="1436"/>
      <c r="AH162" s="1436"/>
      <c r="AI162" s="1438"/>
      <c r="AJ162" s="37">
        <f>SUM(F162:AE162)</f>
        <v>0</v>
      </c>
      <c r="AK162" s="38">
        <f>SUM(F163:AE163)</f>
        <v>0</v>
      </c>
    </row>
    <row r="163" spans="1:37">
      <c r="A163" s="39"/>
      <c r="B163" s="97"/>
      <c r="C163" s="284">
        <f>SUM(AJ161:AK163)</f>
        <v>0</v>
      </c>
      <c r="D163" s="42" t="s">
        <v>9</v>
      </c>
      <c r="E163" s="1473"/>
      <c r="F163" s="1474"/>
      <c r="G163" s="1474"/>
      <c r="H163" s="1474"/>
      <c r="I163" s="1474"/>
      <c r="J163" s="1474"/>
      <c r="K163" s="1474"/>
      <c r="L163" s="1474"/>
      <c r="M163" s="1474"/>
      <c r="N163" s="1474"/>
      <c r="O163" s="1474"/>
      <c r="P163" s="1474"/>
      <c r="Q163" s="1474"/>
      <c r="R163" s="1474"/>
      <c r="S163" s="1474"/>
      <c r="T163" s="1474"/>
      <c r="U163" s="1474"/>
      <c r="V163" s="1474"/>
      <c r="W163" s="1474"/>
      <c r="X163" s="1474"/>
      <c r="Y163" s="1474"/>
      <c r="Z163" s="1474"/>
      <c r="AA163" s="1474"/>
      <c r="AB163" s="1474"/>
      <c r="AC163" s="1474"/>
      <c r="AD163" s="1474"/>
      <c r="AE163" s="1474"/>
      <c r="AF163" s="1474"/>
      <c r="AG163" s="1474"/>
      <c r="AH163" s="1474"/>
      <c r="AI163" s="1475"/>
      <c r="AJ163" s="105"/>
      <c r="AK163" s="33"/>
    </row>
    <row r="164" spans="1:37">
      <c r="A164" s="39"/>
      <c r="B164" s="294"/>
      <c r="C164" s="176"/>
      <c r="D164" s="177"/>
      <c r="E164" s="109"/>
      <c r="F164" s="110"/>
      <c r="G164" s="109"/>
      <c r="H164" s="110"/>
      <c r="I164" s="109"/>
      <c r="J164" s="109"/>
      <c r="K164" s="110"/>
      <c r="L164" s="109"/>
      <c r="M164" s="110"/>
      <c r="N164" s="110"/>
      <c r="O164" s="109"/>
      <c r="P164" s="109"/>
      <c r="Q164" s="110"/>
      <c r="R164" s="110"/>
      <c r="S164" s="109"/>
      <c r="T164" s="110"/>
      <c r="U164" s="109"/>
      <c r="V164" s="110"/>
      <c r="W164" s="109"/>
      <c r="X164" s="109"/>
      <c r="Y164" s="110"/>
      <c r="Z164" s="109"/>
      <c r="AA164" s="110"/>
      <c r="AB164" s="110"/>
      <c r="AC164" s="109"/>
      <c r="AD164" s="109"/>
      <c r="AE164" s="109"/>
      <c r="AF164" s="110"/>
      <c r="AG164" s="109"/>
      <c r="AH164" s="109"/>
      <c r="AI164" s="110"/>
      <c r="AJ164" s="111"/>
      <c r="AK164" s="111"/>
    </row>
    <row r="165" spans="1:37">
      <c r="A165" s="106" t="s">
        <v>4</v>
      </c>
      <c r="B165" s="178" t="s">
        <v>5</v>
      </c>
      <c r="C165" s="108" t="s">
        <v>27</v>
      </c>
      <c r="D165" s="109"/>
      <c r="E165" s="109"/>
      <c r="F165" s="110"/>
      <c r="G165" s="110"/>
      <c r="H165" s="110"/>
      <c r="I165" s="109"/>
      <c r="J165" s="109"/>
      <c r="K165" s="109"/>
      <c r="L165" s="109"/>
      <c r="M165" s="110"/>
      <c r="N165" s="110"/>
      <c r="O165" s="110"/>
      <c r="P165" s="109"/>
      <c r="Q165" s="109"/>
      <c r="R165" s="109"/>
      <c r="S165" s="109"/>
      <c r="T165" s="110"/>
      <c r="U165" s="110"/>
      <c r="V165" s="110"/>
      <c r="W165" s="109"/>
      <c r="X165" s="109"/>
      <c r="Y165" s="109"/>
      <c r="Z165" s="109"/>
      <c r="AA165" s="110"/>
      <c r="AB165" s="110"/>
      <c r="AC165" s="110"/>
      <c r="AD165" s="109"/>
      <c r="AE165" s="109"/>
      <c r="AF165" s="109"/>
      <c r="AG165" s="109"/>
      <c r="AH165" s="109"/>
      <c r="AI165" s="110"/>
      <c r="AJ165" s="111"/>
      <c r="AK165" s="111"/>
    </row>
    <row r="166" spans="1:37">
      <c r="A166" s="112">
        <v>8</v>
      </c>
      <c r="B166" s="179"/>
      <c r="C166" s="114" t="s">
        <v>70</v>
      </c>
      <c r="D166" s="115" t="s">
        <v>29</v>
      </c>
      <c r="E166" s="180">
        <f t="shared" ref="E166:AI166" si="22">COUNTIF(E134:E163,$D$196)</f>
        <v>0</v>
      </c>
      <c r="F166" s="180">
        <f t="shared" si="22"/>
        <v>0</v>
      </c>
      <c r="G166" s="180">
        <f t="shared" si="22"/>
        <v>0</v>
      </c>
      <c r="H166" s="180">
        <f t="shared" si="22"/>
        <v>0</v>
      </c>
      <c r="I166" s="180">
        <f t="shared" si="22"/>
        <v>0</v>
      </c>
      <c r="J166" s="180">
        <f t="shared" si="22"/>
        <v>0</v>
      </c>
      <c r="K166" s="180">
        <f t="shared" si="22"/>
        <v>0</v>
      </c>
      <c r="L166" s="180">
        <f t="shared" si="22"/>
        <v>0</v>
      </c>
      <c r="M166" s="180">
        <f t="shared" si="22"/>
        <v>0</v>
      </c>
      <c r="N166" s="180">
        <f t="shared" si="22"/>
        <v>0</v>
      </c>
      <c r="O166" s="180">
        <f t="shared" si="22"/>
        <v>0</v>
      </c>
      <c r="P166" s="180">
        <f t="shared" si="22"/>
        <v>0</v>
      </c>
      <c r="Q166" s="180">
        <f t="shared" si="22"/>
        <v>0</v>
      </c>
      <c r="R166" s="180">
        <f t="shared" si="22"/>
        <v>0</v>
      </c>
      <c r="S166" s="180">
        <f t="shared" si="22"/>
        <v>0</v>
      </c>
      <c r="T166" s="180">
        <f t="shared" si="22"/>
        <v>0</v>
      </c>
      <c r="U166" s="180">
        <f t="shared" si="22"/>
        <v>0</v>
      </c>
      <c r="V166" s="180">
        <f t="shared" si="22"/>
        <v>0</v>
      </c>
      <c r="W166" s="180">
        <f t="shared" si="22"/>
        <v>0</v>
      </c>
      <c r="X166" s="180">
        <f t="shared" si="22"/>
        <v>0</v>
      </c>
      <c r="Y166" s="180">
        <f t="shared" si="22"/>
        <v>0</v>
      </c>
      <c r="Z166" s="180">
        <f t="shared" si="22"/>
        <v>0</v>
      </c>
      <c r="AA166" s="180">
        <f t="shared" si="22"/>
        <v>0</v>
      </c>
      <c r="AB166" s="180">
        <f t="shared" si="22"/>
        <v>0</v>
      </c>
      <c r="AC166" s="180">
        <f t="shared" si="22"/>
        <v>0</v>
      </c>
      <c r="AD166" s="180">
        <f t="shared" si="22"/>
        <v>0</v>
      </c>
      <c r="AE166" s="180">
        <f t="shared" si="22"/>
        <v>0</v>
      </c>
      <c r="AF166" s="180">
        <f t="shared" si="22"/>
        <v>0</v>
      </c>
      <c r="AG166" s="180">
        <f t="shared" si="22"/>
        <v>0</v>
      </c>
      <c r="AH166" s="180">
        <f t="shared" si="22"/>
        <v>0</v>
      </c>
      <c r="AI166" s="180">
        <f t="shared" si="22"/>
        <v>0</v>
      </c>
      <c r="AJ166" s="117"/>
      <c r="AK166" s="117"/>
    </row>
    <row r="167" spans="1:37">
      <c r="A167" s="181">
        <v>6</v>
      </c>
      <c r="B167" s="295">
        <v>2</v>
      </c>
      <c r="C167" s="183" t="s">
        <v>71</v>
      </c>
      <c r="D167" s="184" t="s">
        <v>31</v>
      </c>
      <c r="E167" s="180">
        <f t="shared" ref="E167:AI167" si="23">COUNTIF(E134:E163,$D$197)</f>
        <v>0</v>
      </c>
      <c r="F167" s="180">
        <f t="shared" si="23"/>
        <v>0</v>
      </c>
      <c r="G167" s="180">
        <f t="shared" si="23"/>
        <v>0</v>
      </c>
      <c r="H167" s="180">
        <f t="shared" si="23"/>
        <v>0</v>
      </c>
      <c r="I167" s="180">
        <f t="shared" si="23"/>
        <v>0</v>
      </c>
      <c r="J167" s="180">
        <f t="shared" si="23"/>
        <v>0</v>
      </c>
      <c r="K167" s="180">
        <f t="shared" si="23"/>
        <v>0</v>
      </c>
      <c r="L167" s="180">
        <f t="shared" si="23"/>
        <v>0</v>
      </c>
      <c r="M167" s="180">
        <f t="shared" si="23"/>
        <v>0</v>
      </c>
      <c r="N167" s="180">
        <f t="shared" si="23"/>
        <v>0</v>
      </c>
      <c r="O167" s="180">
        <f t="shared" si="23"/>
        <v>0</v>
      </c>
      <c r="P167" s="180">
        <f t="shared" si="23"/>
        <v>0</v>
      </c>
      <c r="Q167" s="180">
        <f t="shared" si="23"/>
        <v>0</v>
      </c>
      <c r="R167" s="180">
        <f t="shared" si="23"/>
        <v>0</v>
      </c>
      <c r="S167" s="180">
        <f t="shared" si="23"/>
        <v>0</v>
      </c>
      <c r="T167" s="180">
        <f t="shared" si="23"/>
        <v>0</v>
      </c>
      <c r="U167" s="180">
        <f t="shared" si="23"/>
        <v>0</v>
      </c>
      <c r="V167" s="180">
        <f t="shared" si="23"/>
        <v>0</v>
      </c>
      <c r="W167" s="180">
        <f t="shared" si="23"/>
        <v>0</v>
      </c>
      <c r="X167" s="180">
        <f t="shared" si="23"/>
        <v>0</v>
      </c>
      <c r="Y167" s="180">
        <f t="shared" si="23"/>
        <v>0</v>
      </c>
      <c r="Z167" s="180">
        <f t="shared" si="23"/>
        <v>0</v>
      </c>
      <c r="AA167" s="180">
        <f t="shared" si="23"/>
        <v>0</v>
      </c>
      <c r="AB167" s="180">
        <f t="shared" si="23"/>
        <v>0</v>
      </c>
      <c r="AC167" s="180">
        <f t="shared" si="23"/>
        <v>0</v>
      </c>
      <c r="AD167" s="180">
        <f t="shared" si="23"/>
        <v>0</v>
      </c>
      <c r="AE167" s="180">
        <f t="shared" si="23"/>
        <v>0</v>
      </c>
      <c r="AF167" s="180">
        <f t="shared" si="23"/>
        <v>0</v>
      </c>
      <c r="AG167" s="180">
        <f t="shared" si="23"/>
        <v>0</v>
      </c>
      <c r="AH167" s="180">
        <f t="shared" si="23"/>
        <v>0</v>
      </c>
      <c r="AI167" s="180">
        <f t="shared" si="23"/>
        <v>0</v>
      </c>
      <c r="AJ167" s="117"/>
      <c r="AK167" s="117"/>
    </row>
    <row r="168" spans="1:37">
      <c r="A168" s="122">
        <v>2</v>
      </c>
      <c r="B168" s="296">
        <v>6</v>
      </c>
      <c r="C168" s="121" t="s">
        <v>72</v>
      </c>
      <c r="D168" s="122" t="s">
        <v>5</v>
      </c>
      <c r="E168" s="116">
        <f t="shared" ref="E168:AI168" si="24">COUNTIF(E134:E163,$D$198)</f>
        <v>0</v>
      </c>
      <c r="F168" s="116">
        <f t="shared" si="24"/>
        <v>0</v>
      </c>
      <c r="G168" s="116">
        <f t="shared" si="24"/>
        <v>0</v>
      </c>
      <c r="H168" s="116">
        <f t="shared" si="24"/>
        <v>0</v>
      </c>
      <c r="I168" s="116">
        <f t="shared" si="24"/>
        <v>0</v>
      </c>
      <c r="J168" s="116">
        <f t="shared" si="24"/>
        <v>0</v>
      </c>
      <c r="K168" s="116">
        <f t="shared" si="24"/>
        <v>0</v>
      </c>
      <c r="L168" s="116">
        <f t="shared" si="24"/>
        <v>0</v>
      </c>
      <c r="M168" s="116">
        <f t="shared" si="24"/>
        <v>0</v>
      </c>
      <c r="N168" s="116">
        <f t="shared" si="24"/>
        <v>0</v>
      </c>
      <c r="O168" s="116">
        <f t="shared" si="24"/>
        <v>0</v>
      </c>
      <c r="P168" s="116">
        <f t="shared" si="24"/>
        <v>0</v>
      </c>
      <c r="Q168" s="116">
        <f t="shared" si="24"/>
        <v>0</v>
      </c>
      <c r="R168" s="116">
        <f t="shared" si="24"/>
        <v>0</v>
      </c>
      <c r="S168" s="116">
        <f t="shared" si="24"/>
        <v>0</v>
      </c>
      <c r="T168" s="116">
        <f t="shared" si="24"/>
        <v>0</v>
      </c>
      <c r="U168" s="116">
        <f t="shared" si="24"/>
        <v>0</v>
      </c>
      <c r="V168" s="116">
        <f t="shared" si="24"/>
        <v>0</v>
      </c>
      <c r="W168" s="116">
        <f t="shared" si="24"/>
        <v>0</v>
      </c>
      <c r="X168" s="116">
        <f t="shared" si="24"/>
        <v>0</v>
      </c>
      <c r="Y168" s="116">
        <f t="shared" si="24"/>
        <v>0</v>
      </c>
      <c r="Z168" s="116">
        <f t="shared" si="24"/>
        <v>0</v>
      </c>
      <c r="AA168" s="116">
        <f t="shared" si="24"/>
        <v>0</v>
      </c>
      <c r="AB168" s="116">
        <f t="shared" si="24"/>
        <v>0</v>
      </c>
      <c r="AC168" s="116">
        <f t="shared" si="24"/>
        <v>0</v>
      </c>
      <c r="AD168" s="116">
        <f t="shared" si="24"/>
        <v>0</v>
      </c>
      <c r="AE168" s="116">
        <f t="shared" si="24"/>
        <v>0</v>
      </c>
      <c r="AF168" s="116">
        <f t="shared" si="24"/>
        <v>0</v>
      </c>
      <c r="AG168" s="116">
        <f t="shared" si="24"/>
        <v>0</v>
      </c>
      <c r="AH168" s="116">
        <f t="shared" si="24"/>
        <v>0</v>
      </c>
      <c r="AI168" s="116">
        <f t="shared" si="24"/>
        <v>0</v>
      </c>
      <c r="AJ168" s="117"/>
      <c r="AK168" s="117"/>
    </row>
    <row r="170" spans="1:37">
      <c r="A170" s="127" t="s">
        <v>32</v>
      </c>
      <c r="B170" s="193"/>
      <c r="C170" s="129">
        <f>SUM(AJ134:AJ163)</f>
        <v>0</v>
      </c>
      <c r="D170" s="130"/>
      <c r="E170" s="297">
        <f t="shared" ref="E170:AI170" si="25">SUM(E134:E163)</f>
        <v>0</v>
      </c>
      <c r="F170" s="297">
        <f t="shared" si="25"/>
        <v>0</v>
      </c>
      <c r="G170" s="297">
        <f t="shared" si="25"/>
        <v>0</v>
      </c>
      <c r="H170" s="297">
        <f t="shared" si="25"/>
        <v>0</v>
      </c>
      <c r="I170" s="297">
        <f t="shared" si="25"/>
        <v>0</v>
      </c>
      <c r="J170" s="297">
        <f t="shared" si="25"/>
        <v>0</v>
      </c>
      <c r="K170" s="297">
        <f t="shared" si="25"/>
        <v>0</v>
      </c>
      <c r="L170" s="297">
        <f t="shared" si="25"/>
        <v>0</v>
      </c>
      <c r="M170" s="297">
        <f t="shared" si="25"/>
        <v>0</v>
      </c>
      <c r="N170" s="297">
        <f t="shared" si="25"/>
        <v>0</v>
      </c>
      <c r="O170" s="297">
        <f t="shared" si="25"/>
        <v>0</v>
      </c>
      <c r="P170" s="297">
        <f t="shared" si="25"/>
        <v>0</v>
      </c>
      <c r="Q170" s="297">
        <f t="shared" si="25"/>
        <v>0</v>
      </c>
      <c r="R170" s="297">
        <f t="shared" si="25"/>
        <v>0</v>
      </c>
      <c r="S170" s="297">
        <f t="shared" si="25"/>
        <v>0</v>
      </c>
      <c r="T170" s="297">
        <f t="shared" si="25"/>
        <v>0</v>
      </c>
      <c r="U170" s="297">
        <f t="shared" si="25"/>
        <v>0</v>
      </c>
      <c r="V170" s="297">
        <f t="shared" si="25"/>
        <v>0</v>
      </c>
      <c r="W170" s="297">
        <f t="shared" si="25"/>
        <v>0</v>
      </c>
      <c r="X170" s="297">
        <f t="shared" si="25"/>
        <v>0</v>
      </c>
      <c r="Y170" s="297">
        <f t="shared" si="25"/>
        <v>0</v>
      </c>
      <c r="Z170" s="297">
        <f t="shared" si="25"/>
        <v>0</v>
      </c>
      <c r="AA170" s="297">
        <f t="shared" si="25"/>
        <v>0</v>
      </c>
      <c r="AB170" s="297">
        <f t="shared" si="25"/>
        <v>0</v>
      </c>
      <c r="AC170" s="297">
        <f t="shared" si="25"/>
        <v>0</v>
      </c>
      <c r="AD170" s="297">
        <f t="shared" si="25"/>
        <v>0</v>
      </c>
      <c r="AE170" s="297">
        <f t="shared" si="25"/>
        <v>0</v>
      </c>
      <c r="AF170" s="297">
        <f t="shared" si="25"/>
        <v>0</v>
      </c>
      <c r="AG170" s="297">
        <f t="shared" si="25"/>
        <v>0</v>
      </c>
      <c r="AH170" s="297">
        <f t="shared" si="25"/>
        <v>0</v>
      </c>
      <c r="AI170" s="297">
        <f t="shared" si="25"/>
        <v>0</v>
      </c>
      <c r="AJ170" s="132">
        <f>SUM(F170:AE170)</f>
        <v>0</v>
      </c>
      <c r="AK170" s="133" t="s">
        <v>33</v>
      </c>
    </row>
    <row r="171" spans="1:37">
      <c r="A171" s="135" t="s">
        <v>34</v>
      </c>
      <c r="B171" s="195"/>
      <c r="C171" s="196">
        <f>SUM(AK134:AK163)</f>
        <v>0</v>
      </c>
      <c r="D171" s="130"/>
      <c r="E171" s="298" t="str">
        <f t="shared" ref="E171:AI171" si="26">IF(E170=24,1,"ERRORE")</f>
        <v>ERRORE</v>
      </c>
      <c r="F171" s="298" t="str">
        <f t="shared" si="26"/>
        <v>ERRORE</v>
      </c>
      <c r="G171" s="298" t="str">
        <f t="shared" si="26"/>
        <v>ERRORE</v>
      </c>
      <c r="H171" s="298" t="str">
        <f t="shared" si="26"/>
        <v>ERRORE</v>
      </c>
      <c r="I171" s="298" t="str">
        <f t="shared" si="26"/>
        <v>ERRORE</v>
      </c>
      <c r="J171" s="298" t="str">
        <f t="shared" si="26"/>
        <v>ERRORE</v>
      </c>
      <c r="K171" s="298" t="str">
        <f t="shared" si="26"/>
        <v>ERRORE</v>
      </c>
      <c r="L171" s="298" t="str">
        <f t="shared" si="26"/>
        <v>ERRORE</v>
      </c>
      <c r="M171" s="298" t="str">
        <f t="shared" si="26"/>
        <v>ERRORE</v>
      </c>
      <c r="N171" s="298" t="str">
        <f t="shared" si="26"/>
        <v>ERRORE</v>
      </c>
      <c r="O171" s="298" t="str">
        <f t="shared" si="26"/>
        <v>ERRORE</v>
      </c>
      <c r="P171" s="298" t="str">
        <f t="shared" si="26"/>
        <v>ERRORE</v>
      </c>
      <c r="Q171" s="298" t="str">
        <f t="shared" si="26"/>
        <v>ERRORE</v>
      </c>
      <c r="R171" s="298" t="str">
        <f t="shared" si="26"/>
        <v>ERRORE</v>
      </c>
      <c r="S171" s="298" t="str">
        <f t="shared" si="26"/>
        <v>ERRORE</v>
      </c>
      <c r="T171" s="298" t="str">
        <f t="shared" si="26"/>
        <v>ERRORE</v>
      </c>
      <c r="U171" s="298" t="str">
        <f t="shared" si="26"/>
        <v>ERRORE</v>
      </c>
      <c r="V171" s="298" t="str">
        <f t="shared" si="26"/>
        <v>ERRORE</v>
      </c>
      <c r="W171" s="298" t="str">
        <f t="shared" si="26"/>
        <v>ERRORE</v>
      </c>
      <c r="X171" s="298" t="str">
        <f t="shared" si="26"/>
        <v>ERRORE</v>
      </c>
      <c r="Y171" s="298" t="str">
        <f t="shared" si="26"/>
        <v>ERRORE</v>
      </c>
      <c r="Z171" s="298" t="str">
        <f t="shared" si="26"/>
        <v>ERRORE</v>
      </c>
      <c r="AA171" s="298" t="str">
        <f t="shared" si="26"/>
        <v>ERRORE</v>
      </c>
      <c r="AB171" s="298" t="str">
        <f t="shared" si="26"/>
        <v>ERRORE</v>
      </c>
      <c r="AC171" s="298" t="str">
        <f t="shared" si="26"/>
        <v>ERRORE</v>
      </c>
      <c r="AD171" s="298" t="str">
        <f t="shared" si="26"/>
        <v>ERRORE</v>
      </c>
      <c r="AE171" s="298" t="str">
        <f t="shared" si="26"/>
        <v>ERRORE</v>
      </c>
      <c r="AF171" s="298" t="str">
        <f t="shared" si="26"/>
        <v>ERRORE</v>
      </c>
      <c r="AG171" s="298" t="str">
        <f t="shared" si="26"/>
        <v>ERRORE</v>
      </c>
      <c r="AH171" s="298" t="str">
        <f t="shared" si="26"/>
        <v>ERRORE</v>
      </c>
      <c r="AI171" s="298" t="str">
        <f t="shared" si="26"/>
        <v>ERRORE</v>
      </c>
      <c r="AJ171" s="138">
        <f>SUM(AJ134:AK163)</f>
        <v>0</v>
      </c>
      <c r="AK171" s="133" t="s">
        <v>35</v>
      </c>
    </row>
    <row r="172" spans="1:37">
      <c r="A172" s="139" t="s">
        <v>36</v>
      </c>
      <c r="B172" s="198"/>
      <c r="C172" s="141">
        <f>SUM(C170:C171)</f>
        <v>0</v>
      </c>
      <c r="D172" s="130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199"/>
      <c r="AK172" s="133"/>
    </row>
    <row r="174" spans="1:37">
      <c r="B174" s="75"/>
      <c r="C174" s="76"/>
      <c r="D174" s="76"/>
      <c r="E174" s="76"/>
      <c r="F174" s="76"/>
      <c r="G174" s="299"/>
      <c r="H174" s="300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</row>
    <row r="175" spans="1:37">
      <c r="C175" s="16" t="s">
        <v>286</v>
      </c>
      <c r="D175" s="17"/>
      <c r="E175" s="18">
        <v>1</v>
      </c>
      <c r="F175" s="18">
        <v>2</v>
      </c>
      <c r="G175" s="18">
        <v>3</v>
      </c>
      <c r="H175" s="18">
        <v>4</v>
      </c>
      <c r="I175" s="18">
        <v>5</v>
      </c>
      <c r="J175" s="1476">
        <v>6</v>
      </c>
      <c r="K175" s="1476">
        <v>7</v>
      </c>
      <c r="L175" s="18">
        <v>8</v>
      </c>
      <c r="M175" s="18">
        <v>9</v>
      </c>
      <c r="N175" s="18">
        <v>10</v>
      </c>
      <c r="O175" s="18">
        <v>11</v>
      </c>
      <c r="P175" s="18">
        <v>12</v>
      </c>
      <c r="Q175" s="18">
        <v>13</v>
      </c>
      <c r="R175" s="18">
        <v>14</v>
      </c>
      <c r="S175" s="18">
        <v>15</v>
      </c>
      <c r="T175" s="18">
        <v>16</v>
      </c>
      <c r="U175" s="18">
        <v>17</v>
      </c>
      <c r="V175" s="18">
        <v>18</v>
      </c>
      <c r="W175" s="18">
        <v>19</v>
      </c>
      <c r="X175" s="18">
        <v>20</v>
      </c>
      <c r="Y175" s="18">
        <v>21</v>
      </c>
      <c r="Z175" s="18">
        <v>22</v>
      </c>
      <c r="AA175" s="18">
        <v>23</v>
      </c>
      <c r="AB175" s="18">
        <v>24</v>
      </c>
      <c r="AC175" s="279">
        <v>25</v>
      </c>
      <c r="AD175" s="18">
        <v>26</v>
      </c>
      <c r="AE175" s="18">
        <v>27</v>
      </c>
      <c r="AF175" s="279">
        <v>28</v>
      </c>
      <c r="AG175" s="18">
        <v>29</v>
      </c>
      <c r="AH175" s="18">
        <v>30</v>
      </c>
      <c r="AI175" s="18">
        <v>31</v>
      </c>
      <c r="AJ175" s="17"/>
      <c r="AK175" s="17"/>
    </row>
    <row r="176" spans="1:37">
      <c r="B176" s="15" t="s">
        <v>2</v>
      </c>
      <c r="C176" s="301" t="s">
        <v>73</v>
      </c>
      <c r="D176" s="22"/>
      <c r="E176" s="144" t="s">
        <v>89</v>
      </c>
      <c r="F176" s="1477" t="s">
        <v>4</v>
      </c>
      <c r="G176" s="144" t="s">
        <v>186</v>
      </c>
      <c r="H176" s="144" t="s">
        <v>29</v>
      </c>
      <c r="I176" s="144" t="s">
        <v>29</v>
      </c>
      <c r="J176" s="144" t="s">
        <v>187</v>
      </c>
      <c r="K176" s="144" t="s">
        <v>188</v>
      </c>
      <c r="L176" s="1478" t="s">
        <v>89</v>
      </c>
      <c r="M176" s="1477" t="s">
        <v>4</v>
      </c>
      <c r="N176" s="144" t="s">
        <v>186</v>
      </c>
      <c r="O176" s="144" t="s">
        <v>29</v>
      </c>
      <c r="P176" s="144" t="s">
        <v>29</v>
      </c>
      <c r="Q176" s="144" t="s">
        <v>187</v>
      </c>
      <c r="R176" s="144" t="s">
        <v>188</v>
      </c>
      <c r="S176" s="144" t="s">
        <v>89</v>
      </c>
      <c r="T176" s="1477" t="s">
        <v>4</v>
      </c>
      <c r="U176" s="144" t="s">
        <v>186</v>
      </c>
      <c r="V176" s="144" t="s">
        <v>29</v>
      </c>
      <c r="W176" s="144" t="s">
        <v>29</v>
      </c>
      <c r="X176" s="144" t="s">
        <v>187</v>
      </c>
      <c r="Y176" s="144" t="s">
        <v>188</v>
      </c>
      <c r="Z176" s="144" t="s">
        <v>89</v>
      </c>
      <c r="AA176" s="1477" t="s">
        <v>4</v>
      </c>
      <c r="AB176" s="144" t="s">
        <v>186</v>
      </c>
      <c r="AC176" s="1478" t="s">
        <v>29</v>
      </c>
      <c r="AD176" s="1478" t="s">
        <v>29</v>
      </c>
      <c r="AE176" s="144" t="s">
        <v>187</v>
      </c>
      <c r="AF176" s="144" t="s">
        <v>188</v>
      </c>
      <c r="AG176" s="144" t="s">
        <v>89</v>
      </c>
      <c r="AH176" s="1477" t="s">
        <v>4</v>
      </c>
      <c r="AI176" s="144" t="s">
        <v>186</v>
      </c>
      <c r="AJ176" s="82" t="s">
        <v>4</v>
      </c>
      <c r="AK176" s="28" t="s">
        <v>5</v>
      </c>
    </row>
    <row r="177" spans="1:39">
      <c r="B177" s="83"/>
      <c r="C177" s="12" t="s">
        <v>74</v>
      </c>
      <c r="D177" s="152" t="s">
        <v>7</v>
      </c>
      <c r="E177" s="1479" t="s">
        <v>31</v>
      </c>
      <c r="F177" s="1480"/>
      <c r="G177" s="1479" t="s">
        <v>31</v>
      </c>
      <c r="H177" s="1479" t="s">
        <v>31</v>
      </c>
      <c r="I177" s="1481" t="s">
        <v>203</v>
      </c>
      <c r="J177" s="1479" t="s">
        <v>31</v>
      </c>
      <c r="K177" s="1479" t="s">
        <v>31</v>
      </c>
      <c r="L177" s="1482" t="s">
        <v>31</v>
      </c>
      <c r="M177" s="1480"/>
      <c r="N177" s="1479" t="s">
        <v>31</v>
      </c>
      <c r="O177" s="1479" t="s">
        <v>31</v>
      </c>
      <c r="P177" s="1479" t="s">
        <v>31</v>
      </c>
      <c r="Q177" s="1479" t="s">
        <v>31</v>
      </c>
      <c r="R177" s="1479" t="s">
        <v>31</v>
      </c>
      <c r="S177" s="1483" t="s">
        <v>31</v>
      </c>
      <c r="T177" s="1480"/>
      <c r="U177" s="1479" t="s">
        <v>31</v>
      </c>
      <c r="V177" s="1479" t="s">
        <v>31</v>
      </c>
      <c r="W177" s="1479" t="s">
        <v>31</v>
      </c>
      <c r="X177" s="1479" t="s">
        <v>31</v>
      </c>
      <c r="Y177" s="1479" t="s">
        <v>31</v>
      </c>
      <c r="Z177" s="1479" t="s">
        <v>31</v>
      </c>
      <c r="AA177" s="1484"/>
      <c r="AB177" s="1479" t="s">
        <v>31</v>
      </c>
      <c r="AC177" s="1485" t="s">
        <v>31</v>
      </c>
      <c r="AD177" s="1485" t="s">
        <v>31</v>
      </c>
      <c r="AE177" s="1479" t="s">
        <v>31</v>
      </c>
      <c r="AF177" s="1479" t="s">
        <v>31</v>
      </c>
      <c r="AG177" s="1479" t="s">
        <v>31</v>
      </c>
      <c r="AH177" s="1480"/>
      <c r="AI177" s="1479" t="s">
        <v>31</v>
      </c>
      <c r="AJ177" s="32"/>
      <c r="AK177" s="33"/>
    </row>
    <row r="178" spans="1:39" ht="15" customHeight="1">
      <c r="B178" s="91"/>
      <c r="C178" s="12"/>
      <c r="D178" s="158" t="s">
        <v>8</v>
      </c>
      <c r="E178" s="1460"/>
      <c r="F178" s="1454"/>
      <c r="G178" s="1460"/>
      <c r="H178" s="1460"/>
      <c r="I178" s="1486"/>
      <c r="J178" s="1460"/>
      <c r="K178" s="1460"/>
      <c r="L178" s="1461"/>
      <c r="M178" s="1454"/>
      <c r="N178" s="1460"/>
      <c r="O178" s="1460"/>
      <c r="P178" s="1460"/>
      <c r="Q178" s="1460"/>
      <c r="R178" s="1460"/>
      <c r="S178" s="1487"/>
      <c r="T178" s="1454"/>
      <c r="U178" s="1460"/>
      <c r="V178" s="1460"/>
      <c r="W178" s="1460"/>
      <c r="X178" s="1460"/>
      <c r="Y178" s="1460"/>
      <c r="Z178" s="1460"/>
      <c r="AA178" s="1488"/>
      <c r="AB178" s="1460"/>
      <c r="AC178" s="1489"/>
      <c r="AD178" s="1489"/>
      <c r="AE178" s="2385" t="s">
        <v>347</v>
      </c>
      <c r="AF178" s="2385"/>
      <c r="AG178" s="2385"/>
      <c r="AH178" s="1454"/>
      <c r="AI178" s="1486"/>
      <c r="AJ178" s="37">
        <f>SUM(F178:AE178)</f>
        <v>0</v>
      </c>
      <c r="AK178" s="38">
        <f>SUM(F179:AE179)</f>
        <v>0</v>
      </c>
    </row>
    <row r="179" spans="1:39">
      <c r="A179" s="39"/>
      <c r="B179" s="97"/>
      <c r="C179" s="250">
        <f>SUM(AJ177:AK179)</f>
        <v>0</v>
      </c>
      <c r="D179" s="164" t="s">
        <v>9</v>
      </c>
      <c r="E179" s="1463"/>
      <c r="F179" s="1465"/>
      <c r="G179" s="1463"/>
      <c r="H179" s="1463"/>
      <c r="I179" s="1463"/>
      <c r="J179" s="1463"/>
      <c r="K179" s="1463"/>
      <c r="L179" s="1464"/>
      <c r="M179" s="1465"/>
      <c r="N179" s="1463"/>
      <c r="O179" s="1463"/>
      <c r="P179" s="1463"/>
      <c r="Q179" s="1463"/>
      <c r="R179" s="1463"/>
      <c r="S179" s="1490"/>
      <c r="T179" s="1465"/>
      <c r="U179" s="1463"/>
      <c r="V179" s="1463"/>
      <c r="W179" s="1463"/>
      <c r="X179" s="1463"/>
      <c r="Y179" s="1463"/>
      <c r="Z179" s="1463"/>
      <c r="AA179" s="1491"/>
      <c r="AB179" s="1463"/>
      <c r="AC179" s="1489"/>
      <c r="AD179" s="1489"/>
      <c r="AE179" s="1463"/>
      <c r="AF179" s="1463"/>
      <c r="AG179" s="1463"/>
      <c r="AH179" s="1465"/>
      <c r="AI179" s="1463"/>
      <c r="AJ179" s="45"/>
      <c r="AK179" s="33"/>
    </row>
    <row r="180" spans="1:39" ht="12.75" customHeight="1">
      <c r="B180" s="83"/>
      <c r="C180" s="12" t="s">
        <v>76</v>
      </c>
      <c r="D180" s="152" t="s">
        <v>7</v>
      </c>
      <c r="E180" s="1492"/>
      <c r="F180" s="1493"/>
      <c r="G180" s="1492" t="s">
        <v>29</v>
      </c>
      <c r="H180" s="1492" t="s">
        <v>29</v>
      </c>
      <c r="I180" s="1492" t="s">
        <v>29</v>
      </c>
      <c r="J180" s="1492"/>
      <c r="K180" s="1494"/>
      <c r="L180" s="1495"/>
      <c r="M180" s="1493"/>
      <c r="N180" s="1492" t="s">
        <v>29</v>
      </c>
      <c r="O180" s="1492" t="s">
        <v>29</v>
      </c>
      <c r="P180" s="1492" t="s">
        <v>29</v>
      </c>
      <c r="Q180" s="1492"/>
      <c r="R180" s="1492"/>
      <c r="S180" s="1496"/>
      <c r="T180" s="1493"/>
      <c r="U180" s="1492" t="s">
        <v>29</v>
      </c>
      <c r="V180" s="1492" t="s">
        <v>29</v>
      </c>
      <c r="W180" s="1492" t="s">
        <v>29</v>
      </c>
      <c r="X180" s="1492"/>
      <c r="Y180" s="1492"/>
      <c r="Z180" s="1492"/>
      <c r="AA180" s="1497"/>
      <c r="AB180" s="1492" t="s">
        <v>29</v>
      </c>
      <c r="AC180" s="1498" t="s">
        <v>29</v>
      </c>
      <c r="AD180" s="1498" t="s">
        <v>29</v>
      </c>
      <c r="AE180" s="1492" t="s">
        <v>11</v>
      </c>
      <c r="AF180" s="1492" t="s">
        <v>11</v>
      </c>
      <c r="AG180" s="1492" t="s">
        <v>11</v>
      </c>
      <c r="AH180" s="1493"/>
      <c r="AI180" s="1492" t="s">
        <v>29</v>
      </c>
      <c r="AJ180" s="32"/>
      <c r="AK180" s="33"/>
    </row>
    <row r="181" spans="1:39">
      <c r="B181" s="91"/>
      <c r="C181" s="12"/>
      <c r="D181" s="158" t="s">
        <v>8</v>
      </c>
      <c r="E181" s="1460"/>
      <c r="F181" s="1454"/>
      <c r="G181" s="1460"/>
      <c r="H181" s="1460"/>
      <c r="I181" s="1460"/>
      <c r="J181" s="1460"/>
      <c r="K181" s="1288"/>
      <c r="L181" s="1461"/>
      <c r="M181" s="1454"/>
      <c r="N181" s="1460"/>
      <c r="O181" s="1460"/>
      <c r="P181" s="1460"/>
      <c r="Q181" s="1460"/>
      <c r="R181" s="1460"/>
      <c r="S181" s="1487"/>
      <c r="T181" s="1454"/>
      <c r="U181" s="1460"/>
      <c r="V181" s="1460"/>
      <c r="W181" s="1460"/>
      <c r="X181" s="1460"/>
      <c r="Y181" s="1460"/>
      <c r="Z181" s="1460"/>
      <c r="AA181" s="1488"/>
      <c r="AB181" s="1460"/>
      <c r="AC181" s="1489"/>
      <c r="AD181" s="1489"/>
      <c r="AE181" s="1460"/>
      <c r="AF181" s="1460"/>
      <c r="AG181" s="1460"/>
      <c r="AH181" s="1454"/>
      <c r="AI181" s="1486"/>
      <c r="AJ181" s="37">
        <f>SUM(F181:AE181)</f>
        <v>0</v>
      </c>
      <c r="AK181" s="38">
        <f>SUM(F182:AE182)</f>
        <v>0</v>
      </c>
    </row>
    <row r="182" spans="1:39">
      <c r="A182" s="39"/>
      <c r="B182" s="97"/>
      <c r="C182" s="250">
        <f>SUM(AJ180:AK182)</f>
        <v>0</v>
      </c>
      <c r="D182" s="164" t="s">
        <v>9</v>
      </c>
      <c r="E182" s="1499"/>
      <c r="F182" s="1500"/>
      <c r="G182" s="1499"/>
      <c r="H182" s="1499"/>
      <c r="I182" s="1499"/>
      <c r="J182" s="1499"/>
      <c r="K182" s="1499"/>
      <c r="L182" s="1501"/>
      <c r="M182" s="1500"/>
      <c r="N182" s="1499"/>
      <c r="O182" s="1499"/>
      <c r="P182" s="1499"/>
      <c r="Q182" s="1499"/>
      <c r="R182" s="1499"/>
      <c r="S182" s="1502"/>
      <c r="T182" s="1500"/>
      <c r="U182" s="1499"/>
      <c r="V182" s="1499"/>
      <c r="W182" s="1499"/>
      <c r="X182" s="1499"/>
      <c r="Y182" s="1499"/>
      <c r="Z182" s="1499"/>
      <c r="AA182" s="1503"/>
      <c r="AB182" s="1499"/>
      <c r="AC182" s="1504"/>
      <c r="AD182" s="1504"/>
      <c r="AE182" s="1499"/>
      <c r="AF182" s="1499"/>
      <c r="AG182" s="1499"/>
      <c r="AH182" s="1500"/>
      <c r="AI182" s="1499"/>
      <c r="AJ182" s="45"/>
      <c r="AK182" s="33"/>
    </row>
    <row r="183" spans="1:39">
      <c r="B183" s="83"/>
      <c r="C183" s="12" t="s">
        <v>348</v>
      </c>
      <c r="D183" s="152" t="s">
        <v>7</v>
      </c>
      <c r="E183" s="1479" t="s">
        <v>82</v>
      </c>
      <c r="F183" s="1480"/>
      <c r="G183" s="1479"/>
      <c r="H183" s="1479"/>
      <c r="I183" s="1479"/>
      <c r="J183" s="1479" t="s">
        <v>29</v>
      </c>
      <c r="K183" s="1479" t="s">
        <v>29</v>
      </c>
      <c r="L183" s="1482" t="s">
        <v>82</v>
      </c>
      <c r="M183" s="1480"/>
      <c r="N183" s="1505"/>
      <c r="O183" s="1505"/>
      <c r="P183" s="1479" t="s">
        <v>11</v>
      </c>
      <c r="Q183" s="1479" t="s">
        <v>29</v>
      </c>
      <c r="R183" s="1479" t="s">
        <v>29</v>
      </c>
      <c r="S183" s="1483" t="s">
        <v>82</v>
      </c>
      <c r="T183" s="1506"/>
      <c r="U183" s="1505"/>
      <c r="V183" s="1505"/>
      <c r="W183" s="1479" t="s">
        <v>11</v>
      </c>
      <c r="X183" s="1479" t="s">
        <v>29</v>
      </c>
      <c r="Y183" s="1479" t="s">
        <v>29</v>
      </c>
      <c r="Z183" s="1479" t="s">
        <v>82</v>
      </c>
      <c r="AA183" s="1507"/>
      <c r="AB183" s="1505"/>
      <c r="AC183" s="1508"/>
      <c r="AD183" s="1508"/>
      <c r="AE183" s="1479" t="s">
        <v>29</v>
      </c>
      <c r="AF183" s="1479" t="s">
        <v>29</v>
      </c>
      <c r="AG183" s="1479" t="s">
        <v>82</v>
      </c>
      <c r="AH183" s="1480"/>
      <c r="AI183" s="1479" t="s">
        <v>11</v>
      </c>
      <c r="AJ183" s="32"/>
      <c r="AK183" s="33"/>
    </row>
    <row r="184" spans="1:39">
      <c r="B184" s="91"/>
      <c r="C184" s="12"/>
      <c r="D184" s="158" t="s">
        <v>8</v>
      </c>
      <c r="E184" s="1460"/>
      <c r="F184" s="1454"/>
      <c r="G184" s="1460"/>
      <c r="H184" s="1460"/>
      <c r="I184" s="1288" t="s">
        <v>31</v>
      </c>
      <c r="J184" s="1460"/>
      <c r="K184" s="1460"/>
      <c r="L184" s="1461"/>
      <c r="M184" s="1454"/>
      <c r="N184" s="1460"/>
      <c r="O184" s="1460"/>
      <c r="P184" s="1460"/>
      <c r="Q184" s="1460"/>
      <c r="R184" s="1460"/>
      <c r="S184" s="1487"/>
      <c r="T184" s="1454"/>
      <c r="U184" s="1460"/>
      <c r="V184" s="1460"/>
      <c r="W184" s="1460"/>
      <c r="X184" s="1460"/>
      <c r="Y184" s="1460"/>
      <c r="Z184" s="1460"/>
      <c r="AA184" s="1488"/>
      <c r="AB184" s="1460"/>
      <c r="AC184" s="1461"/>
      <c r="AD184" s="1461"/>
      <c r="AE184" s="2385" t="s">
        <v>347</v>
      </c>
      <c r="AF184" s="2385"/>
      <c r="AG184" s="2385"/>
      <c r="AH184" s="1454"/>
      <c r="AI184" s="1460"/>
      <c r="AJ184" s="37">
        <f>SUM(F184:AE184)</f>
        <v>0</v>
      </c>
      <c r="AK184" s="38">
        <f>SUM(F185:AE185)</f>
        <v>0</v>
      </c>
    </row>
    <row r="185" spans="1:39">
      <c r="A185" s="39"/>
      <c r="B185" s="97"/>
      <c r="C185" s="250">
        <f>SUM(AJ183:AK185)</f>
        <v>0</v>
      </c>
      <c r="D185" s="164" t="s">
        <v>9</v>
      </c>
      <c r="E185" s="1499"/>
      <c r="F185" s="1500"/>
      <c r="G185" s="1499"/>
      <c r="H185" s="1499"/>
      <c r="I185" s="1499"/>
      <c r="J185" s="1499"/>
      <c r="K185" s="1499"/>
      <c r="L185" s="1501"/>
      <c r="M185" s="1500"/>
      <c r="N185" s="1499"/>
      <c r="O185" s="1499"/>
      <c r="P185" s="1499"/>
      <c r="Q185" s="1499"/>
      <c r="R185" s="1499"/>
      <c r="S185" s="1502"/>
      <c r="T185" s="1500"/>
      <c r="U185" s="1499"/>
      <c r="V185" s="1499"/>
      <c r="W185" s="1499"/>
      <c r="X185" s="1499"/>
      <c r="Y185" s="1499"/>
      <c r="Z185" s="1499"/>
      <c r="AA185" s="1503"/>
      <c r="AB185" s="1499"/>
      <c r="AC185" s="1501"/>
      <c r="AD185" s="1501"/>
      <c r="AE185" s="1499"/>
      <c r="AF185" s="1499"/>
      <c r="AG185" s="1499"/>
      <c r="AH185" s="1500"/>
      <c r="AI185" s="1499"/>
      <c r="AJ185" s="45"/>
      <c r="AK185" s="33"/>
    </row>
    <row r="186" spans="1:39">
      <c r="B186" s="83"/>
      <c r="C186" s="12" t="s">
        <v>77</v>
      </c>
      <c r="D186" s="152" t="s">
        <v>7</v>
      </c>
      <c r="E186" s="1505"/>
      <c r="F186" s="1506"/>
      <c r="G186" s="1505"/>
      <c r="H186" s="1505"/>
      <c r="I186" s="1505"/>
      <c r="J186" s="1505"/>
      <c r="K186" s="1505"/>
      <c r="L186" s="1508"/>
      <c r="M186" s="1506"/>
      <c r="N186" s="1505"/>
      <c r="O186" s="1505"/>
      <c r="P186" s="1505"/>
      <c r="Q186" s="1505"/>
      <c r="R186" s="1505"/>
      <c r="S186" s="1509"/>
      <c r="T186" s="1506"/>
      <c r="U186" s="1505"/>
      <c r="V186" s="1505"/>
      <c r="W186" s="1505"/>
      <c r="X186" s="1505"/>
      <c r="Y186" s="1505"/>
      <c r="Z186" s="1505"/>
      <c r="AA186" s="1507"/>
      <c r="AB186" s="1505"/>
      <c r="AC186" s="1508"/>
      <c r="AD186" s="1508"/>
      <c r="AE186" s="1505"/>
      <c r="AF186" s="1505"/>
      <c r="AG186" s="1505"/>
      <c r="AH186" s="1506"/>
      <c r="AI186" s="1505"/>
      <c r="AJ186" s="32"/>
      <c r="AK186" s="33"/>
      <c r="AM186" s="318"/>
    </row>
    <row r="187" spans="1:39">
      <c r="B187" s="91"/>
      <c r="C187" s="12"/>
      <c r="D187" s="158" t="s">
        <v>8</v>
      </c>
      <c r="E187" s="1460"/>
      <c r="F187" s="1454"/>
      <c r="G187" s="1460"/>
      <c r="H187" s="1460"/>
      <c r="I187" s="1486"/>
      <c r="J187" s="1486"/>
      <c r="K187" s="1510"/>
      <c r="L187" s="1486"/>
      <c r="M187" s="1486"/>
      <c r="N187" s="1460"/>
      <c r="O187" s="1460"/>
      <c r="P187" s="1460"/>
      <c r="Q187" s="1460"/>
      <c r="R187" s="1460"/>
      <c r="S187" s="1487"/>
      <c r="T187" s="1454"/>
      <c r="U187" s="1460"/>
      <c r="V187" s="1460"/>
      <c r="W187" s="1460"/>
      <c r="X187" s="1460"/>
      <c r="Y187" s="1460"/>
      <c r="Z187" s="1460"/>
      <c r="AA187" s="1488"/>
      <c r="AB187" s="1460"/>
      <c r="AC187" s="1461"/>
      <c r="AD187" s="1461"/>
      <c r="AE187" s="1460"/>
      <c r="AF187" s="1460"/>
      <c r="AG187" s="1460"/>
      <c r="AH187" s="1454"/>
      <c r="AI187" s="1460"/>
      <c r="AJ187" s="37">
        <f>SUM(F187:AE187)</f>
        <v>0</v>
      </c>
      <c r="AK187" s="38">
        <f>SUM(F188:AE188)</f>
        <v>0</v>
      </c>
      <c r="AM187" s="318"/>
    </row>
    <row r="188" spans="1:39">
      <c r="A188" s="39"/>
      <c r="B188" s="97"/>
      <c r="C188" s="98">
        <f>SUM(AJ186:AK188)</f>
        <v>0</v>
      </c>
      <c r="D188" s="164" t="s">
        <v>9</v>
      </c>
      <c r="E188" s="1499"/>
      <c r="F188" s="1500"/>
      <c r="G188" s="1499"/>
      <c r="H188" s="1499"/>
      <c r="I188" s="1499"/>
      <c r="J188" s="1499"/>
      <c r="K188" s="1499"/>
      <c r="L188" s="1501"/>
      <c r="M188" s="1500"/>
      <c r="N188" s="1499"/>
      <c r="O188" s="1499"/>
      <c r="P188" s="1499"/>
      <c r="Q188" s="1499"/>
      <c r="R188" s="1499"/>
      <c r="S188" s="1502"/>
      <c r="T188" s="1500"/>
      <c r="U188" s="1499"/>
      <c r="V188" s="1499"/>
      <c r="W188" s="1499"/>
      <c r="X188" s="1499"/>
      <c r="Y188" s="1499"/>
      <c r="Z188" s="1499"/>
      <c r="AA188" s="1503"/>
      <c r="AB188" s="1499"/>
      <c r="AC188" s="1501"/>
      <c r="AD188" s="1501"/>
      <c r="AE188" s="1499"/>
      <c r="AF188" s="1499"/>
      <c r="AG188" s="1499"/>
      <c r="AH188" s="1500"/>
      <c r="AI188" s="1499"/>
      <c r="AJ188" s="320"/>
      <c r="AK188" s="33"/>
      <c r="AM188" s="126"/>
    </row>
    <row r="189" spans="1:39">
      <c r="B189" s="83"/>
      <c r="C189" s="12" t="s">
        <v>349</v>
      </c>
      <c r="D189" s="152" t="s">
        <v>7</v>
      </c>
      <c r="E189" s="1505"/>
      <c r="F189" s="1506"/>
      <c r="G189" s="1505"/>
      <c r="H189" s="1505"/>
      <c r="I189" s="1505"/>
      <c r="J189" s="1505"/>
      <c r="K189" s="1505"/>
      <c r="L189" s="1508"/>
      <c r="M189" s="1506"/>
      <c r="N189" s="1505"/>
      <c r="O189" s="1505"/>
      <c r="P189" s="1505"/>
      <c r="Q189" s="1505"/>
      <c r="R189" s="1505" t="s">
        <v>350</v>
      </c>
      <c r="S189" s="1505" t="s">
        <v>350</v>
      </c>
      <c r="T189" s="1506"/>
      <c r="U189" s="1505"/>
      <c r="V189" s="1505"/>
      <c r="W189" s="1505"/>
      <c r="X189" s="1505"/>
      <c r="Y189" s="1505"/>
      <c r="Z189" s="1505"/>
      <c r="AA189" s="1507"/>
      <c r="AB189" s="1505"/>
      <c r="AC189" s="1508"/>
      <c r="AD189" s="1508"/>
      <c r="AE189" s="1505"/>
      <c r="AF189" s="1505"/>
      <c r="AG189" s="1505"/>
      <c r="AH189" s="1506"/>
      <c r="AI189" s="1505"/>
      <c r="AJ189" s="32"/>
      <c r="AK189" s="33"/>
      <c r="AM189" s="318"/>
    </row>
    <row r="190" spans="1:39">
      <c r="B190" s="91"/>
      <c r="C190" s="12"/>
      <c r="D190" s="158" t="s">
        <v>8</v>
      </c>
      <c r="E190" s="1460"/>
      <c r="F190" s="1454"/>
      <c r="G190" s="1460"/>
      <c r="H190" s="1460"/>
      <c r="I190" s="1460"/>
      <c r="J190" s="1460"/>
      <c r="K190" s="1288"/>
      <c r="L190" s="1461"/>
      <c r="M190" s="1454"/>
      <c r="N190" s="1460"/>
      <c r="O190" s="1460"/>
      <c r="P190" s="1460"/>
      <c r="Q190" s="1460"/>
      <c r="R190" s="1288">
        <v>3</v>
      </c>
      <c r="S190" s="1288">
        <v>3</v>
      </c>
      <c r="T190" s="1454"/>
      <c r="U190" s="1460"/>
      <c r="V190" s="1460"/>
      <c r="W190" s="1460"/>
      <c r="X190" s="1460"/>
      <c r="Y190" s="1460"/>
      <c r="Z190" s="1460"/>
      <c r="AA190" s="1488"/>
      <c r="AB190" s="1460"/>
      <c r="AC190" s="1461"/>
      <c r="AD190" s="1461"/>
      <c r="AE190" s="1460"/>
      <c r="AF190" s="1460"/>
      <c r="AG190" s="1460"/>
      <c r="AH190" s="1454"/>
      <c r="AI190" s="1460"/>
      <c r="AJ190" s="37">
        <f>SUM(F190:AE190)</f>
        <v>6</v>
      </c>
      <c r="AK190" s="38">
        <f>SUM(F191:AE191)</f>
        <v>0</v>
      </c>
      <c r="AM190" s="318"/>
    </row>
    <row r="191" spans="1:39">
      <c r="A191" s="39"/>
      <c r="B191" s="97"/>
      <c r="C191" s="98">
        <f>SUM(AJ189:AK191)</f>
        <v>6</v>
      </c>
      <c r="D191" s="164" t="s">
        <v>9</v>
      </c>
      <c r="E191" s="1499"/>
      <c r="F191" s="1500"/>
      <c r="G191" s="1499"/>
      <c r="H191" s="1499"/>
      <c r="I191" s="1499"/>
      <c r="J191" s="1499"/>
      <c r="K191" s="1499"/>
      <c r="L191" s="1501"/>
      <c r="M191" s="1500"/>
      <c r="N191" s="1499"/>
      <c r="O191" s="1499"/>
      <c r="P191" s="1499"/>
      <c r="Q191" s="1499"/>
      <c r="R191" s="1499"/>
      <c r="S191" s="1499"/>
      <c r="T191" s="1500"/>
      <c r="U191" s="1499"/>
      <c r="V191" s="1499"/>
      <c r="W191" s="1499"/>
      <c r="X191" s="1499"/>
      <c r="Y191" s="1499"/>
      <c r="Z191" s="1499"/>
      <c r="AA191" s="1503"/>
      <c r="AB191" s="1499"/>
      <c r="AC191" s="1501"/>
      <c r="AD191" s="1501"/>
      <c r="AE191" s="1499"/>
      <c r="AF191" s="1499"/>
      <c r="AG191" s="1499"/>
      <c r="AH191" s="1500"/>
      <c r="AI191" s="1499"/>
      <c r="AJ191" s="320"/>
      <c r="AK191" s="33"/>
      <c r="AM191" s="126"/>
    </row>
    <row r="192" spans="1:39">
      <c r="B192" s="83"/>
      <c r="C192" s="12" t="s">
        <v>351</v>
      </c>
      <c r="D192" s="152" t="s">
        <v>7</v>
      </c>
      <c r="E192" s="1505"/>
      <c r="F192" s="1506"/>
      <c r="G192" s="1505"/>
      <c r="H192" s="1505"/>
      <c r="I192" s="1505"/>
      <c r="J192" s="1505"/>
      <c r="K192" s="1505"/>
      <c r="L192" s="1508"/>
      <c r="M192" s="1506"/>
      <c r="N192" s="1505"/>
      <c r="O192" s="1505"/>
      <c r="P192" s="1505"/>
      <c r="Q192" s="1505"/>
      <c r="R192" s="1505" t="s">
        <v>350</v>
      </c>
      <c r="S192" s="1509"/>
      <c r="T192" s="1506"/>
      <c r="U192" s="1505"/>
      <c r="V192" s="1505"/>
      <c r="W192" s="1505"/>
      <c r="X192" s="1505"/>
      <c r="Y192" s="1505"/>
      <c r="Z192" s="1505"/>
      <c r="AA192" s="1507"/>
      <c r="AB192" s="1505"/>
      <c r="AC192" s="1508"/>
      <c r="AD192" s="1508"/>
      <c r="AE192" s="1505"/>
      <c r="AF192" s="1505"/>
      <c r="AG192" s="1505"/>
      <c r="AH192" s="1506"/>
      <c r="AI192" s="1505"/>
      <c r="AJ192" s="32"/>
      <c r="AK192" s="33"/>
      <c r="AM192" s="318"/>
    </row>
    <row r="193" spans="1:39">
      <c r="B193" s="91"/>
      <c r="C193" s="12"/>
      <c r="D193" s="158" t="s">
        <v>8</v>
      </c>
      <c r="E193" s="1460"/>
      <c r="F193" s="1454"/>
      <c r="G193" s="1460"/>
      <c r="H193" s="1460"/>
      <c r="I193" s="1460"/>
      <c r="J193" s="1460"/>
      <c r="K193" s="1288"/>
      <c r="L193" s="1461"/>
      <c r="M193" s="1454"/>
      <c r="N193" s="1460"/>
      <c r="O193" s="1460"/>
      <c r="P193" s="1460"/>
      <c r="Q193" s="1460"/>
      <c r="R193" s="1288">
        <v>3</v>
      </c>
      <c r="S193" s="1487"/>
      <c r="T193" s="1454"/>
      <c r="U193" s="1460"/>
      <c r="V193" s="1460"/>
      <c r="W193" s="1460"/>
      <c r="X193" s="1460"/>
      <c r="Y193" s="1460"/>
      <c r="Z193" s="1460"/>
      <c r="AA193" s="1488"/>
      <c r="AB193" s="1460"/>
      <c r="AC193" s="1461"/>
      <c r="AD193" s="1461"/>
      <c r="AE193" s="1460"/>
      <c r="AF193" s="1460"/>
      <c r="AG193" s="1460"/>
      <c r="AH193" s="1454"/>
      <c r="AI193" s="1460"/>
      <c r="AJ193" s="37">
        <f>SUM(F193:AE193)</f>
        <v>3</v>
      </c>
      <c r="AK193" s="38">
        <f>SUM(F194:AE194)</f>
        <v>0</v>
      </c>
      <c r="AM193" s="318"/>
    </row>
    <row r="194" spans="1:39">
      <c r="A194" s="39"/>
      <c r="B194" s="97"/>
      <c r="C194" s="98">
        <f>SUM(AJ192:AK194)</f>
        <v>3</v>
      </c>
      <c r="D194" s="164" t="s">
        <v>9</v>
      </c>
      <c r="E194" s="1499"/>
      <c r="F194" s="1500"/>
      <c r="G194" s="1499"/>
      <c r="H194" s="1499"/>
      <c r="I194" s="1499"/>
      <c r="J194" s="1499"/>
      <c r="K194" s="1499"/>
      <c r="L194" s="1501"/>
      <c r="M194" s="1500"/>
      <c r="N194" s="1499"/>
      <c r="O194" s="1499"/>
      <c r="P194" s="1499"/>
      <c r="Q194" s="1499"/>
      <c r="R194" s="1499"/>
      <c r="S194" s="1502"/>
      <c r="T194" s="1500"/>
      <c r="U194" s="1499"/>
      <c r="V194" s="1499"/>
      <c r="W194" s="1499"/>
      <c r="X194" s="1499"/>
      <c r="Y194" s="1499"/>
      <c r="Z194" s="1499"/>
      <c r="AA194" s="1503"/>
      <c r="AB194" s="1499"/>
      <c r="AC194" s="1501"/>
      <c r="AD194" s="1501"/>
      <c r="AE194" s="1499"/>
      <c r="AF194" s="1499"/>
      <c r="AG194" s="1499"/>
      <c r="AH194" s="1500"/>
      <c r="AI194" s="1499"/>
      <c r="AJ194" s="45"/>
      <c r="AK194" s="33"/>
      <c r="AM194" s="318"/>
    </row>
    <row r="195" spans="1:39">
      <c r="B195" s="83"/>
      <c r="C195" s="12" t="s">
        <v>352</v>
      </c>
      <c r="D195" s="152" t="s">
        <v>7</v>
      </c>
      <c r="E195" s="1505"/>
      <c r="F195" s="1506"/>
      <c r="G195" s="1505"/>
      <c r="H195" s="1505"/>
      <c r="I195" s="1505"/>
      <c r="J195" s="1505"/>
      <c r="K195" s="1505"/>
      <c r="L195" s="1508"/>
      <c r="M195" s="1506"/>
      <c r="N195" s="1505"/>
      <c r="O195" s="1505"/>
      <c r="P195" s="1505"/>
      <c r="Q195" s="1505"/>
      <c r="R195" s="1505"/>
      <c r="S195" s="1505" t="s">
        <v>350</v>
      </c>
      <c r="T195" s="1506"/>
      <c r="U195" s="1505"/>
      <c r="V195" s="1505"/>
      <c r="W195" s="1505"/>
      <c r="X195" s="1505"/>
      <c r="Y195" s="1505"/>
      <c r="Z195" s="1505"/>
      <c r="AA195" s="1507"/>
      <c r="AB195" s="1505"/>
      <c r="AC195" s="1508"/>
      <c r="AD195" s="1508"/>
      <c r="AE195" s="1505"/>
      <c r="AF195" s="1505"/>
      <c r="AG195" s="1505"/>
      <c r="AH195" s="1506"/>
      <c r="AI195" s="1505"/>
      <c r="AJ195" s="32"/>
      <c r="AK195" s="33"/>
      <c r="AM195" s="318"/>
    </row>
    <row r="196" spans="1:39">
      <c r="B196" s="91"/>
      <c r="C196" s="12"/>
      <c r="D196" s="158" t="s">
        <v>8</v>
      </c>
      <c r="E196" s="1460"/>
      <c r="F196" s="1454"/>
      <c r="G196" s="1460"/>
      <c r="H196" s="1460"/>
      <c r="I196" s="1460"/>
      <c r="J196" s="1460"/>
      <c r="K196" s="1288"/>
      <c r="L196" s="1461"/>
      <c r="M196" s="1454"/>
      <c r="N196" s="1460"/>
      <c r="O196" s="1460"/>
      <c r="P196" s="1460"/>
      <c r="Q196" s="1460"/>
      <c r="R196" s="1460"/>
      <c r="S196" s="1288">
        <v>3</v>
      </c>
      <c r="T196" s="1454"/>
      <c r="U196" s="1460"/>
      <c r="V196" s="1460"/>
      <c r="W196" s="1460"/>
      <c r="X196" s="1460"/>
      <c r="Y196" s="1460"/>
      <c r="Z196" s="1460"/>
      <c r="AA196" s="1488"/>
      <c r="AB196" s="1460"/>
      <c r="AC196" s="1461"/>
      <c r="AD196" s="1461"/>
      <c r="AE196" s="1460"/>
      <c r="AF196" s="1460"/>
      <c r="AG196" s="1460"/>
      <c r="AH196" s="1454"/>
      <c r="AI196" s="1460"/>
      <c r="AJ196" s="37">
        <f>SUM(F196:AE196)</f>
        <v>3</v>
      </c>
      <c r="AK196" s="38">
        <f>SUM(F197:AE197)</f>
        <v>0</v>
      </c>
      <c r="AM196" s="318"/>
    </row>
    <row r="197" spans="1:39">
      <c r="A197" s="39"/>
      <c r="B197" s="97"/>
      <c r="C197" s="98">
        <f>SUM(AJ195:AK197)</f>
        <v>3</v>
      </c>
      <c r="D197" s="164" t="s">
        <v>9</v>
      </c>
      <c r="E197" s="1499"/>
      <c r="F197" s="1500"/>
      <c r="G197" s="1499"/>
      <c r="H197" s="1499"/>
      <c r="I197" s="1499"/>
      <c r="J197" s="1499"/>
      <c r="K197" s="1499"/>
      <c r="L197" s="1501"/>
      <c r="M197" s="1500"/>
      <c r="N197" s="1499"/>
      <c r="O197" s="1499"/>
      <c r="P197" s="1499"/>
      <c r="Q197" s="1499"/>
      <c r="R197" s="1499"/>
      <c r="S197" s="1499"/>
      <c r="T197" s="1500"/>
      <c r="U197" s="1499"/>
      <c r="V197" s="1499"/>
      <c r="W197" s="1499"/>
      <c r="X197" s="1499"/>
      <c r="Y197" s="1499"/>
      <c r="Z197" s="1499"/>
      <c r="AA197" s="1503"/>
      <c r="AB197" s="1499"/>
      <c r="AC197" s="1501"/>
      <c r="AD197" s="1501"/>
      <c r="AE197" s="1499"/>
      <c r="AF197" s="1499"/>
      <c r="AG197" s="1499"/>
      <c r="AH197" s="1500"/>
      <c r="AI197" s="1499"/>
      <c r="AJ197" s="320"/>
      <c r="AK197" s="33"/>
      <c r="AM197" s="126"/>
    </row>
    <row r="198" spans="1:39">
      <c r="B198" s="83"/>
      <c r="C198" s="12" t="s">
        <v>352</v>
      </c>
      <c r="D198" s="152"/>
      <c r="E198" s="1505"/>
      <c r="F198" s="1506"/>
      <c r="G198" s="1505"/>
      <c r="H198" s="1505"/>
      <c r="I198" s="1505"/>
      <c r="J198" s="1505"/>
      <c r="K198" s="1505"/>
      <c r="L198" s="1508"/>
      <c r="M198" s="1506"/>
      <c r="N198" s="1505"/>
      <c r="O198" s="1505"/>
      <c r="P198" s="1505"/>
      <c r="Q198" s="1505"/>
      <c r="R198" s="1505"/>
      <c r="S198" s="1509"/>
      <c r="T198" s="1506"/>
      <c r="U198" s="1505"/>
      <c r="V198" s="1505"/>
      <c r="W198" s="1505"/>
      <c r="X198" s="1505"/>
      <c r="Y198" s="1505"/>
      <c r="Z198" s="1505"/>
      <c r="AA198" s="1507"/>
      <c r="AB198" s="1505"/>
      <c r="AC198" s="1508"/>
      <c r="AD198" s="1508"/>
      <c r="AE198" s="1505"/>
      <c r="AF198" s="1505"/>
      <c r="AG198" s="1505"/>
      <c r="AH198" s="1506"/>
      <c r="AI198" s="1505"/>
      <c r="AJ198" s="32"/>
      <c r="AK198" s="33"/>
      <c r="AM198" s="318"/>
    </row>
    <row r="199" spans="1:39">
      <c r="B199" s="91"/>
      <c r="C199" s="12"/>
      <c r="D199" s="158" t="s">
        <v>8</v>
      </c>
      <c r="E199" s="1460"/>
      <c r="F199" s="1454"/>
      <c r="G199" s="1460"/>
      <c r="H199" s="1460"/>
      <c r="I199" s="1460"/>
      <c r="J199" s="1460"/>
      <c r="K199" s="1288"/>
      <c r="L199" s="1461"/>
      <c r="M199" s="1454"/>
      <c r="N199" s="1460"/>
      <c r="O199" s="1460"/>
      <c r="P199" s="1460"/>
      <c r="Q199" s="1460"/>
      <c r="R199" s="1460"/>
      <c r="S199" s="1487"/>
      <c r="T199" s="1454"/>
      <c r="U199" s="1460"/>
      <c r="V199" s="1460"/>
      <c r="W199" s="1460"/>
      <c r="X199" s="1460"/>
      <c r="Y199" s="1460"/>
      <c r="Z199" s="1460"/>
      <c r="AA199" s="1488"/>
      <c r="AB199" s="1460"/>
      <c r="AC199" s="1461"/>
      <c r="AD199" s="1461"/>
      <c r="AE199" s="1460"/>
      <c r="AF199" s="1460"/>
      <c r="AG199" s="1460"/>
      <c r="AH199" s="1454"/>
      <c r="AI199" s="1460"/>
      <c r="AJ199" s="37">
        <f>SUM(F199:AE199)</f>
        <v>0</v>
      </c>
      <c r="AK199" s="38">
        <f>SUM(F200:AE200)</f>
        <v>0</v>
      </c>
      <c r="AM199" s="318"/>
    </row>
    <row r="200" spans="1:39">
      <c r="A200" s="39"/>
      <c r="B200" s="97"/>
      <c r="C200" s="98">
        <f>SUM(AJ198:AK200)</f>
        <v>0</v>
      </c>
      <c r="D200" s="164" t="s">
        <v>9</v>
      </c>
      <c r="E200" s="1499"/>
      <c r="F200" s="1500"/>
      <c r="G200" s="1499"/>
      <c r="H200" s="1499"/>
      <c r="I200" s="1499"/>
      <c r="J200" s="1499"/>
      <c r="K200" s="1499"/>
      <c r="L200" s="1501"/>
      <c r="M200" s="1500"/>
      <c r="N200" s="1499"/>
      <c r="O200" s="1499"/>
      <c r="P200" s="1499"/>
      <c r="Q200" s="1499"/>
      <c r="R200" s="1499"/>
      <c r="S200" s="1502"/>
      <c r="T200" s="1500"/>
      <c r="U200" s="1499"/>
      <c r="V200" s="1499"/>
      <c r="W200" s="1499"/>
      <c r="X200" s="1499"/>
      <c r="Y200" s="1499"/>
      <c r="Z200" s="1499"/>
      <c r="AA200" s="1503"/>
      <c r="AB200" s="1499"/>
      <c r="AC200" s="1501"/>
      <c r="AD200" s="1501"/>
      <c r="AE200" s="1499"/>
      <c r="AF200" s="1499"/>
      <c r="AG200" s="1499"/>
      <c r="AH200" s="1500"/>
      <c r="AI200" s="1499"/>
      <c r="AJ200" s="45"/>
      <c r="AK200" s="33"/>
      <c r="AM200" s="318"/>
    </row>
    <row r="201" spans="1:39" ht="12.75" customHeight="1">
      <c r="B201" s="83"/>
      <c r="C201" s="12" t="s">
        <v>353</v>
      </c>
      <c r="D201" s="152" t="s">
        <v>7</v>
      </c>
      <c r="E201" s="1505"/>
      <c r="F201" s="1506"/>
      <c r="G201" s="1505"/>
      <c r="H201" s="1505"/>
      <c r="I201" s="1505"/>
      <c r="J201" s="1505"/>
      <c r="K201" s="1505"/>
      <c r="L201" s="1508"/>
      <c r="M201" s="1506"/>
      <c r="N201" s="1505"/>
      <c r="O201" s="1505"/>
      <c r="P201" s="1505"/>
      <c r="Q201" s="1505"/>
      <c r="R201" s="1505"/>
      <c r="S201" s="1509"/>
      <c r="T201" s="1506"/>
      <c r="U201" s="1505"/>
      <c r="V201" s="1505"/>
      <c r="W201" s="1505"/>
      <c r="X201" s="1505"/>
      <c r="Y201" s="1505"/>
      <c r="Z201" s="1505"/>
      <c r="AA201" s="1507"/>
      <c r="AB201" s="1505"/>
      <c r="AC201" s="1508"/>
      <c r="AD201" s="1508"/>
      <c r="AE201" s="1505"/>
      <c r="AF201" s="1505"/>
      <c r="AG201" s="1505"/>
      <c r="AH201" s="1506"/>
      <c r="AI201" s="1505"/>
      <c r="AJ201" s="32"/>
      <c r="AK201" s="33"/>
    </row>
    <row r="202" spans="1:39">
      <c r="B202" s="91"/>
      <c r="C202" s="12"/>
      <c r="D202" s="158" t="s">
        <v>8</v>
      </c>
      <c r="E202" s="1460"/>
      <c r="F202" s="1454"/>
      <c r="G202" s="1460"/>
      <c r="H202" s="1460"/>
      <c r="I202" s="1460"/>
      <c r="J202" s="1460"/>
      <c r="K202" s="1288"/>
      <c r="L202" s="1461"/>
      <c r="M202" s="1454"/>
      <c r="N202" s="1460"/>
      <c r="O202" s="1460"/>
      <c r="P202" s="1460"/>
      <c r="Q202" s="1460"/>
      <c r="R202" s="1460"/>
      <c r="S202" s="1487"/>
      <c r="T202" s="1454"/>
      <c r="U202" s="1460"/>
      <c r="V202" s="1460"/>
      <c r="W202" s="1460"/>
      <c r="X202" s="1460"/>
      <c r="Y202" s="1460"/>
      <c r="Z202" s="1460"/>
      <c r="AA202" s="1488"/>
      <c r="AB202" s="1460"/>
      <c r="AC202" s="1461"/>
      <c r="AD202" s="1461"/>
      <c r="AE202" s="1460"/>
      <c r="AF202" s="1460"/>
      <c r="AG202" s="1460"/>
      <c r="AH202" s="1454"/>
      <c r="AI202" s="1460"/>
      <c r="AJ202" s="37">
        <f>SUM(F202:AE202)</f>
        <v>0</v>
      </c>
      <c r="AK202" s="38">
        <f>SUM(F203:AE203)</f>
        <v>0</v>
      </c>
    </row>
    <row r="203" spans="1:39">
      <c r="A203" s="39"/>
      <c r="B203" s="97"/>
      <c r="C203" s="250">
        <f>SUM(AJ201:AK203)</f>
        <v>0</v>
      </c>
      <c r="D203" s="164" t="s">
        <v>9</v>
      </c>
      <c r="E203" s="1499"/>
      <c r="F203" s="1500"/>
      <c r="G203" s="1499"/>
      <c r="H203" s="1499"/>
      <c r="I203" s="1499"/>
      <c r="J203" s="1499"/>
      <c r="K203" s="1499"/>
      <c r="L203" s="1501"/>
      <c r="M203" s="1500"/>
      <c r="N203" s="1499"/>
      <c r="O203" s="1499"/>
      <c r="P203" s="1499"/>
      <c r="Q203" s="1499"/>
      <c r="R203" s="1499"/>
      <c r="S203" s="1502"/>
      <c r="T203" s="1500"/>
      <c r="U203" s="1499"/>
      <c r="V203" s="1499"/>
      <c r="W203" s="1499"/>
      <c r="X203" s="1499"/>
      <c r="Y203" s="1499"/>
      <c r="Z203" s="1499"/>
      <c r="AA203" s="1503"/>
      <c r="AB203" s="1499"/>
      <c r="AC203" s="1501"/>
      <c r="AD203" s="1501"/>
      <c r="AE203" s="1499"/>
      <c r="AF203" s="1499"/>
      <c r="AG203" s="1499"/>
      <c r="AH203" s="1500"/>
      <c r="AI203" s="1499"/>
      <c r="AJ203" s="45"/>
      <c r="AK203" s="33"/>
    </row>
    <row r="204" spans="1:39">
      <c r="B204" s="83"/>
      <c r="C204" s="12" t="s">
        <v>349</v>
      </c>
      <c r="D204" s="152" t="s">
        <v>7</v>
      </c>
      <c r="E204" s="1505"/>
      <c r="F204" s="1506"/>
      <c r="G204" s="1505"/>
      <c r="H204" s="1505"/>
      <c r="I204" s="1505"/>
      <c r="J204" s="1505"/>
      <c r="K204" s="1505"/>
      <c r="L204" s="1508"/>
      <c r="M204" s="1506"/>
      <c r="N204" s="1505"/>
      <c r="O204" s="1505"/>
      <c r="P204" s="1505"/>
      <c r="Q204" s="1505"/>
      <c r="R204" s="1505"/>
      <c r="S204" s="1509"/>
      <c r="T204" s="1506"/>
      <c r="U204" s="1505"/>
      <c r="V204" s="1505"/>
      <c r="W204" s="1505"/>
      <c r="X204" s="1505"/>
      <c r="Y204" s="1505"/>
      <c r="Z204" s="1505"/>
      <c r="AA204" s="1507"/>
      <c r="AB204" s="1505"/>
      <c r="AC204" s="1508"/>
      <c r="AD204" s="1508"/>
      <c r="AE204" s="1505"/>
      <c r="AF204" s="1505"/>
      <c r="AG204" s="1505"/>
      <c r="AH204" s="1506"/>
      <c r="AI204" s="1505"/>
      <c r="AJ204" s="32"/>
      <c r="AK204" s="33"/>
    </row>
    <row r="205" spans="1:39">
      <c r="B205" s="91"/>
      <c r="C205" s="12"/>
      <c r="D205" s="158" t="s">
        <v>8</v>
      </c>
      <c r="E205" s="1460"/>
      <c r="F205" s="1454"/>
      <c r="G205" s="1460"/>
      <c r="H205" s="1460"/>
      <c r="I205" s="1460"/>
      <c r="J205" s="1460"/>
      <c r="K205" s="1288"/>
      <c r="L205" s="1461"/>
      <c r="M205" s="1454"/>
      <c r="N205" s="1460"/>
      <c r="O205" s="1460"/>
      <c r="P205" s="1460"/>
      <c r="Q205" s="1460"/>
      <c r="R205" s="1460"/>
      <c r="S205" s="1487"/>
      <c r="T205" s="1454"/>
      <c r="U205" s="1460"/>
      <c r="V205" s="1460"/>
      <c r="W205" s="1460"/>
      <c r="X205" s="1460"/>
      <c r="Y205" s="1460"/>
      <c r="Z205" s="1460"/>
      <c r="AA205" s="1488"/>
      <c r="AB205" s="1460"/>
      <c r="AC205" s="1461"/>
      <c r="AD205" s="1461"/>
      <c r="AE205" s="1460"/>
      <c r="AF205" s="1460"/>
      <c r="AG205" s="1460"/>
      <c r="AH205" s="1454"/>
      <c r="AI205" s="1460"/>
      <c r="AJ205" s="37">
        <f>SUM(F205:AE205)</f>
        <v>0</v>
      </c>
      <c r="AK205" s="38">
        <f>SUM(F206:AE206)</f>
        <v>0</v>
      </c>
    </row>
    <row r="206" spans="1:39">
      <c r="A206" s="39"/>
      <c r="B206" s="97"/>
      <c r="C206" s="250">
        <f>SUM(AJ204:AK206)</f>
        <v>0</v>
      </c>
      <c r="D206" s="164" t="s">
        <v>9</v>
      </c>
      <c r="E206" s="1499"/>
      <c r="F206" s="1500"/>
      <c r="G206" s="1499"/>
      <c r="H206" s="1499"/>
      <c r="I206" s="1499"/>
      <c r="J206" s="1499"/>
      <c r="K206" s="1499"/>
      <c r="L206" s="1501"/>
      <c r="M206" s="1500"/>
      <c r="N206" s="1499"/>
      <c r="O206" s="1499"/>
      <c r="P206" s="1499"/>
      <c r="Q206" s="1499"/>
      <c r="R206" s="1499"/>
      <c r="S206" s="1502"/>
      <c r="T206" s="1500"/>
      <c r="U206" s="1499"/>
      <c r="V206" s="1499"/>
      <c r="W206" s="1499"/>
      <c r="X206" s="1499"/>
      <c r="Y206" s="1499"/>
      <c r="Z206" s="1499"/>
      <c r="AA206" s="1503"/>
      <c r="AB206" s="1499"/>
      <c r="AC206" s="1501"/>
      <c r="AD206" s="1501"/>
      <c r="AE206" s="1499"/>
      <c r="AF206" s="1499"/>
      <c r="AG206" s="1499"/>
      <c r="AH206" s="1500"/>
      <c r="AI206" s="1499"/>
      <c r="AJ206" s="45"/>
      <c r="AK206" s="33"/>
    </row>
    <row r="207" spans="1:39">
      <c r="B207" s="83"/>
      <c r="C207" s="12" t="s">
        <v>77</v>
      </c>
      <c r="D207" s="152" t="s">
        <v>7</v>
      </c>
      <c r="E207" s="1505"/>
      <c r="F207" s="1506"/>
      <c r="G207" s="1505"/>
      <c r="H207" s="1505"/>
      <c r="I207" s="1505"/>
      <c r="J207" s="1505"/>
      <c r="K207" s="1505"/>
      <c r="L207" s="1508"/>
      <c r="M207" s="1506"/>
      <c r="N207" s="1505"/>
      <c r="O207" s="1505"/>
      <c r="P207" s="1505"/>
      <c r="Q207" s="1505"/>
      <c r="R207" s="1505"/>
      <c r="S207" s="1509"/>
      <c r="T207" s="1506"/>
      <c r="U207" s="1505"/>
      <c r="V207" s="1505"/>
      <c r="W207" s="1505"/>
      <c r="X207" s="1505"/>
      <c r="Y207" s="1505"/>
      <c r="Z207" s="1505"/>
      <c r="AA207" s="1507"/>
      <c r="AB207" s="1505"/>
      <c r="AC207" s="1508"/>
      <c r="AD207" s="1508"/>
      <c r="AE207" s="1505"/>
      <c r="AF207" s="1505"/>
      <c r="AG207" s="1505"/>
      <c r="AH207" s="1506"/>
      <c r="AI207" s="1505"/>
      <c r="AJ207" s="32"/>
      <c r="AK207" s="33"/>
      <c r="AM207" s="318"/>
    </row>
    <row r="208" spans="1:39">
      <c r="B208" s="91"/>
      <c r="C208" s="12"/>
      <c r="D208" s="158" t="s">
        <v>8</v>
      </c>
      <c r="E208" s="1460"/>
      <c r="F208" s="1454"/>
      <c r="G208" s="1460"/>
      <c r="H208" s="1460"/>
      <c r="I208" s="1460"/>
      <c r="J208" s="1460"/>
      <c r="K208" s="1288"/>
      <c r="L208" s="1461"/>
      <c r="M208" s="1454"/>
      <c r="N208" s="1460"/>
      <c r="O208" s="1460"/>
      <c r="P208" s="1460"/>
      <c r="Q208" s="1460"/>
      <c r="R208" s="1460"/>
      <c r="S208" s="1487"/>
      <c r="T208" s="1454"/>
      <c r="U208" s="1460"/>
      <c r="V208" s="1460"/>
      <c r="W208" s="1460"/>
      <c r="X208" s="1460"/>
      <c r="Y208" s="1460"/>
      <c r="Z208" s="1460"/>
      <c r="AA208" s="1488"/>
      <c r="AB208" s="1460"/>
      <c r="AC208" s="1461"/>
      <c r="AD208" s="1461"/>
      <c r="AE208" s="1460"/>
      <c r="AF208" s="1460"/>
      <c r="AG208" s="1460"/>
      <c r="AH208" s="1454"/>
      <c r="AI208" s="1460"/>
      <c r="AJ208" s="37">
        <f>SUM(F208:AE208)</f>
        <v>0</v>
      </c>
      <c r="AK208" s="38">
        <f>SUM(F209:AE209)</f>
        <v>0</v>
      </c>
      <c r="AM208" s="318"/>
    </row>
    <row r="209" spans="1:39">
      <c r="A209" s="39"/>
      <c r="B209" s="97"/>
      <c r="C209" s="98">
        <f>SUM(AJ207:AK209)</f>
        <v>0</v>
      </c>
      <c r="D209" s="164" t="s">
        <v>9</v>
      </c>
      <c r="E209" s="1499"/>
      <c r="F209" s="1500"/>
      <c r="G209" s="1499"/>
      <c r="H209" s="1499"/>
      <c r="I209" s="1499"/>
      <c r="J209" s="1499"/>
      <c r="K209" s="1499"/>
      <c r="L209" s="1501"/>
      <c r="M209" s="1500"/>
      <c r="N209" s="1499"/>
      <c r="O209" s="1499"/>
      <c r="P209" s="1499"/>
      <c r="Q209" s="1499"/>
      <c r="R209" s="1499"/>
      <c r="S209" s="1502"/>
      <c r="T209" s="1500"/>
      <c r="U209" s="1499"/>
      <c r="V209" s="1499"/>
      <c r="W209" s="1499"/>
      <c r="X209" s="1499"/>
      <c r="Y209" s="1499"/>
      <c r="Z209" s="1499"/>
      <c r="AA209" s="1503"/>
      <c r="AB209" s="1499"/>
      <c r="AC209" s="1501"/>
      <c r="AD209" s="1501"/>
      <c r="AE209" s="1499"/>
      <c r="AF209" s="1499"/>
      <c r="AG209" s="1499"/>
      <c r="AH209" s="1500"/>
      <c r="AI209" s="1499"/>
      <c r="AJ209" s="320"/>
      <c r="AK209" s="33"/>
      <c r="AM209" s="126"/>
    </row>
    <row r="210" spans="1:39">
      <c r="B210" s="83"/>
      <c r="C210" s="12" t="s">
        <v>16</v>
      </c>
      <c r="D210" s="152" t="s">
        <v>7</v>
      </c>
      <c r="E210" s="1505"/>
      <c r="F210" s="1506"/>
      <c r="G210" s="1505"/>
      <c r="H210" s="1505"/>
      <c r="I210" s="1505"/>
      <c r="J210" s="1505"/>
      <c r="K210" s="1505"/>
      <c r="L210" s="1508"/>
      <c r="M210" s="1506"/>
      <c r="N210" s="1505"/>
      <c r="O210" s="1505"/>
      <c r="P210" s="1505"/>
      <c r="Q210" s="1505"/>
      <c r="R210" s="1505"/>
      <c r="S210" s="1509"/>
      <c r="T210" s="1506"/>
      <c r="U210" s="1505"/>
      <c r="V210" s="1505"/>
      <c r="W210" s="1505"/>
      <c r="X210" s="1505"/>
      <c r="Y210" s="1505"/>
      <c r="Z210" s="1505"/>
      <c r="AA210" s="1507"/>
      <c r="AB210" s="1505"/>
      <c r="AC210" s="1508"/>
      <c r="AD210" s="1508"/>
      <c r="AE210" s="1505"/>
      <c r="AF210" s="1505"/>
      <c r="AG210" s="1505"/>
      <c r="AH210" s="1506"/>
      <c r="AI210" s="1505"/>
      <c r="AJ210" s="32"/>
      <c r="AK210" s="33"/>
      <c r="AM210" s="318"/>
    </row>
    <row r="211" spans="1:39">
      <c r="B211" s="91"/>
      <c r="C211" s="12"/>
      <c r="D211" s="158" t="s">
        <v>8</v>
      </c>
      <c r="E211" s="1460"/>
      <c r="F211" s="1454"/>
      <c r="G211" s="1460"/>
      <c r="H211" s="1460"/>
      <c r="I211" s="1460"/>
      <c r="J211" s="1460"/>
      <c r="K211" s="1288"/>
      <c r="L211" s="1461"/>
      <c r="M211" s="1454"/>
      <c r="N211" s="1460"/>
      <c r="O211" s="1460"/>
      <c r="P211" s="1460"/>
      <c r="Q211" s="1460"/>
      <c r="R211" s="1460"/>
      <c r="S211" s="1487"/>
      <c r="T211" s="1454"/>
      <c r="U211" s="1460"/>
      <c r="V211" s="1460"/>
      <c r="W211" s="1460"/>
      <c r="X211" s="1460"/>
      <c r="Y211" s="1460"/>
      <c r="Z211" s="1460"/>
      <c r="AA211" s="1488"/>
      <c r="AB211" s="1460"/>
      <c r="AC211" s="1461"/>
      <c r="AD211" s="1461"/>
      <c r="AE211" s="1460"/>
      <c r="AF211" s="1460"/>
      <c r="AG211" s="1460"/>
      <c r="AH211" s="1454"/>
      <c r="AI211" s="1460"/>
      <c r="AJ211" s="37">
        <f>SUM(F211:AE211)</f>
        <v>0</v>
      </c>
      <c r="AK211" s="38">
        <f>SUM(F212:AE212)</f>
        <v>0</v>
      </c>
      <c r="AM211" s="318"/>
    </row>
    <row r="212" spans="1:39">
      <c r="A212" s="39"/>
      <c r="B212" s="97"/>
      <c r="C212" s="98">
        <f>SUM(AJ210:AK212)</f>
        <v>0</v>
      </c>
      <c r="D212" s="164" t="s">
        <v>9</v>
      </c>
      <c r="E212" s="1499"/>
      <c r="F212" s="1500"/>
      <c r="G212" s="1499"/>
      <c r="H212" s="1499"/>
      <c r="I212" s="1499"/>
      <c r="J212" s="1499"/>
      <c r="K212" s="1499"/>
      <c r="L212" s="1501"/>
      <c r="M212" s="1500"/>
      <c r="N212" s="1499"/>
      <c r="O212" s="1499"/>
      <c r="P212" s="1499"/>
      <c r="Q212" s="1499"/>
      <c r="R212" s="1499"/>
      <c r="S212" s="1502"/>
      <c r="T212" s="1500"/>
      <c r="U212" s="1499"/>
      <c r="V212" s="1499"/>
      <c r="W212" s="1499"/>
      <c r="X212" s="1499"/>
      <c r="Y212" s="1499"/>
      <c r="Z212" s="1499"/>
      <c r="AA212" s="1503"/>
      <c r="AB212" s="1499"/>
      <c r="AC212" s="1501"/>
      <c r="AD212" s="1501"/>
      <c r="AE212" s="1499"/>
      <c r="AF212" s="1499"/>
      <c r="AG212" s="1499"/>
      <c r="AH212" s="1500"/>
      <c r="AI212" s="1499"/>
      <c r="AJ212" s="45"/>
      <c r="AK212" s="33"/>
      <c r="AM212" s="318"/>
    </row>
    <row r="213" spans="1:39">
      <c r="B213" s="83"/>
      <c r="C213" s="12" t="s">
        <v>19</v>
      </c>
      <c r="D213" s="152" t="s">
        <v>7</v>
      </c>
      <c r="E213" s="1505"/>
      <c r="F213" s="1506"/>
      <c r="G213" s="1505"/>
      <c r="H213" s="1505"/>
      <c r="I213" s="1505"/>
      <c r="J213" s="1505"/>
      <c r="K213" s="1505"/>
      <c r="L213" s="1508"/>
      <c r="M213" s="1506"/>
      <c r="N213" s="1505"/>
      <c r="O213" s="1505"/>
      <c r="P213" s="1505"/>
      <c r="Q213" s="1505"/>
      <c r="R213" s="1505"/>
      <c r="S213" s="1509"/>
      <c r="T213" s="1506"/>
      <c r="U213" s="1505"/>
      <c r="V213" s="1505"/>
      <c r="W213" s="1505"/>
      <c r="X213" s="1505"/>
      <c r="Y213" s="1505"/>
      <c r="Z213" s="1505"/>
      <c r="AA213" s="1507"/>
      <c r="AB213" s="1505"/>
      <c r="AC213" s="1508"/>
      <c r="AD213" s="1508"/>
      <c r="AE213" s="1505"/>
      <c r="AF213" s="1505"/>
      <c r="AG213" s="1505"/>
      <c r="AH213" s="1506"/>
      <c r="AI213" s="1505"/>
      <c r="AJ213" s="32"/>
      <c r="AK213" s="33"/>
      <c r="AM213" s="318"/>
    </row>
    <row r="214" spans="1:39">
      <c r="B214" s="91"/>
      <c r="C214" s="12"/>
      <c r="D214" s="158" t="s">
        <v>8</v>
      </c>
      <c r="E214" s="1460"/>
      <c r="F214" s="1454"/>
      <c r="G214" s="1460"/>
      <c r="H214" s="1460"/>
      <c r="I214" s="1460"/>
      <c r="J214" s="1460"/>
      <c r="K214" s="1288"/>
      <c r="L214" s="1461"/>
      <c r="M214" s="1454"/>
      <c r="N214" s="1460"/>
      <c r="O214" s="1460"/>
      <c r="P214" s="1460"/>
      <c r="Q214" s="1460"/>
      <c r="R214" s="1460"/>
      <c r="S214" s="1487"/>
      <c r="T214" s="1454"/>
      <c r="U214" s="1460"/>
      <c r="V214" s="1460"/>
      <c r="W214" s="1460"/>
      <c r="X214" s="1460"/>
      <c r="Y214" s="1460"/>
      <c r="Z214" s="1460"/>
      <c r="AA214" s="1488"/>
      <c r="AB214" s="1460"/>
      <c r="AC214" s="1461"/>
      <c r="AD214" s="1461"/>
      <c r="AE214" s="1460"/>
      <c r="AF214" s="1460"/>
      <c r="AG214" s="1460"/>
      <c r="AH214" s="1454"/>
      <c r="AI214" s="1460"/>
      <c r="AJ214" s="37">
        <f>SUM(F214:AE214)</f>
        <v>0</v>
      </c>
      <c r="AK214" s="38">
        <f>SUM(F215:AE215)</f>
        <v>0</v>
      </c>
      <c r="AM214" s="318"/>
    </row>
    <row r="215" spans="1:39">
      <c r="A215" s="39"/>
      <c r="B215" s="97"/>
      <c r="C215" s="98">
        <f>SUM(AJ213:AK215)</f>
        <v>0</v>
      </c>
      <c r="D215" s="164" t="s">
        <v>9</v>
      </c>
      <c r="E215" s="1499"/>
      <c r="F215" s="1500"/>
      <c r="G215" s="1499"/>
      <c r="H215" s="1499"/>
      <c r="I215" s="1499"/>
      <c r="J215" s="1499"/>
      <c r="K215" s="1499"/>
      <c r="L215" s="1501"/>
      <c r="M215" s="1500"/>
      <c r="N215" s="1499"/>
      <c r="O215" s="1499"/>
      <c r="P215" s="1499"/>
      <c r="Q215" s="1499"/>
      <c r="R215" s="1499"/>
      <c r="S215" s="1502"/>
      <c r="T215" s="1500"/>
      <c r="U215" s="1499"/>
      <c r="V215" s="1499"/>
      <c r="W215" s="1499"/>
      <c r="X215" s="1499"/>
      <c r="Y215" s="1499"/>
      <c r="Z215" s="1499"/>
      <c r="AA215" s="1503"/>
      <c r="AB215" s="1499"/>
      <c r="AC215" s="1501"/>
      <c r="AD215" s="1501"/>
      <c r="AE215" s="1499"/>
      <c r="AF215" s="1499"/>
      <c r="AG215" s="1499"/>
      <c r="AH215" s="1500"/>
      <c r="AI215" s="1499"/>
      <c r="AJ215" s="320"/>
      <c r="AK215" s="33"/>
      <c r="AM215" s="126"/>
    </row>
    <row r="216" spans="1:39">
      <c r="B216" s="83"/>
      <c r="C216" s="12" t="s">
        <v>17</v>
      </c>
      <c r="D216" s="152"/>
      <c r="E216" s="1505"/>
      <c r="F216" s="1505"/>
      <c r="G216" s="1505"/>
      <c r="H216" s="1505"/>
      <c r="I216" s="1505"/>
      <c r="J216" s="1505"/>
      <c r="K216" s="1505"/>
      <c r="L216" s="1505"/>
      <c r="M216" s="1505"/>
      <c r="N216" s="1505"/>
      <c r="O216" s="1505"/>
      <c r="P216" s="1505"/>
      <c r="Q216" s="1505"/>
      <c r="R216" s="1505"/>
      <c r="S216" s="1505"/>
      <c r="T216" s="1505"/>
      <c r="U216" s="1505"/>
      <c r="V216" s="1505"/>
      <c r="W216" s="1505"/>
      <c r="X216" s="1505"/>
      <c r="Y216" s="1511"/>
      <c r="Z216" s="1505"/>
      <c r="AA216" s="1505"/>
      <c r="AB216" s="1505"/>
      <c r="AC216" s="1505"/>
      <c r="AD216" s="1505"/>
      <c r="AE216" s="1505"/>
      <c r="AF216" s="1511"/>
      <c r="AG216" s="1505"/>
      <c r="AH216" s="1505"/>
      <c r="AI216" s="1505"/>
      <c r="AJ216" s="32"/>
      <c r="AK216" s="33"/>
      <c r="AM216" s="318"/>
    </row>
    <row r="217" spans="1:39">
      <c r="B217" s="91"/>
      <c r="C217" s="12"/>
      <c r="D217" s="158" t="s">
        <v>8</v>
      </c>
      <c r="E217" s="1460"/>
      <c r="F217" s="1460"/>
      <c r="G217" s="1460"/>
      <c r="H217" s="1460"/>
      <c r="I217" s="1460"/>
      <c r="J217" s="1288"/>
      <c r="K217" s="1460"/>
      <c r="L217" s="1460"/>
      <c r="M217" s="1460"/>
      <c r="N217" s="1460"/>
      <c r="O217" s="1460"/>
      <c r="P217" s="1460"/>
      <c r="Q217" s="1288"/>
      <c r="R217" s="1460"/>
      <c r="S217" s="1460"/>
      <c r="T217" s="1460"/>
      <c r="U217" s="1460"/>
      <c r="V217" s="1460"/>
      <c r="W217" s="1460"/>
      <c r="X217" s="1460"/>
      <c r="Y217" s="1512"/>
      <c r="Z217" s="1460"/>
      <c r="AA217" s="1460"/>
      <c r="AB217" s="1460"/>
      <c r="AC217" s="1460"/>
      <c r="AD217" s="1460"/>
      <c r="AE217" s="1460"/>
      <c r="AF217" s="1512"/>
      <c r="AG217" s="1460"/>
      <c r="AH217" s="1460"/>
      <c r="AI217" s="1460"/>
      <c r="AJ217" s="37">
        <f>SUM(F217:AE217)</f>
        <v>0</v>
      </c>
      <c r="AK217" s="38">
        <f>SUM(F218:AE218)</f>
        <v>0</v>
      </c>
      <c r="AM217" s="318"/>
    </row>
    <row r="218" spans="1:39">
      <c r="A218" s="39"/>
      <c r="B218" s="97"/>
      <c r="C218" s="98">
        <f>SUM(AJ216:AK218)</f>
        <v>0</v>
      </c>
      <c r="D218" s="164" t="s">
        <v>9</v>
      </c>
      <c r="E218" s="1499"/>
      <c r="F218" s="1499"/>
      <c r="G218" s="1499"/>
      <c r="H218" s="1499"/>
      <c r="I218" s="1499"/>
      <c r="J218" s="1499"/>
      <c r="K218" s="1499"/>
      <c r="L218" s="1499"/>
      <c r="M218" s="1499"/>
      <c r="N218" s="1499"/>
      <c r="O218" s="1499"/>
      <c r="P218" s="1499"/>
      <c r="Q218" s="1499"/>
      <c r="R218" s="1499"/>
      <c r="S218" s="1499"/>
      <c r="T218" s="1499"/>
      <c r="U218" s="1499"/>
      <c r="V218" s="1499"/>
      <c r="W218" s="1499"/>
      <c r="X218" s="1499"/>
      <c r="Y218" s="1513"/>
      <c r="Z218" s="1499"/>
      <c r="AA218" s="1499"/>
      <c r="AB218" s="1499"/>
      <c r="AC218" s="1499"/>
      <c r="AD218" s="1499"/>
      <c r="AE218" s="1499"/>
      <c r="AF218" s="1513"/>
      <c r="AG218" s="1499"/>
      <c r="AH218" s="1499"/>
      <c r="AI218" s="1499"/>
      <c r="AJ218" s="45"/>
      <c r="AK218" s="33"/>
      <c r="AM218" s="318"/>
    </row>
    <row r="219" spans="1:39">
      <c r="B219" s="83"/>
      <c r="C219" s="12" t="s">
        <v>78</v>
      </c>
      <c r="D219" s="152" t="s">
        <v>7</v>
      </c>
      <c r="E219" s="1505"/>
      <c r="F219" s="1505"/>
      <c r="G219" s="1505"/>
      <c r="H219" s="1505"/>
      <c r="I219" s="1505"/>
      <c r="J219" s="1505"/>
      <c r="K219" s="1505"/>
      <c r="L219" s="1505"/>
      <c r="M219" s="1505"/>
      <c r="N219" s="1505"/>
      <c r="O219" s="1505"/>
      <c r="P219" s="1505"/>
      <c r="Q219" s="1505"/>
      <c r="R219" s="1505"/>
      <c r="S219" s="1505"/>
      <c r="T219" s="1505"/>
      <c r="U219" s="1505"/>
      <c r="V219" s="1505"/>
      <c r="W219" s="1505"/>
      <c r="X219" s="1505"/>
      <c r="Y219" s="1511"/>
      <c r="Z219" s="1505"/>
      <c r="AA219" s="1505"/>
      <c r="AB219" s="1505"/>
      <c r="AC219" s="1505"/>
      <c r="AD219" s="1505"/>
      <c r="AE219" s="1505"/>
      <c r="AF219" s="1511"/>
      <c r="AG219" s="1505"/>
      <c r="AH219" s="1505"/>
      <c r="AI219" s="1505"/>
      <c r="AJ219" s="32"/>
      <c r="AK219" s="33"/>
      <c r="AM219" s="318"/>
    </row>
    <row r="220" spans="1:39">
      <c r="B220" s="91"/>
      <c r="C220" s="12"/>
      <c r="D220" s="158" t="s">
        <v>8</v>
      </c>
      <c r="E220" s="1460"/>
      <c r="F220" s="1460"/>
      <c r="G220" s="1460"/>
      <c r="H220" s="1460"/>
      <c r="I220" s="1460"/>
      <c r="J220" s="1288"/>
      <c r="K220" s="1460"/>
      <c r="L220" s="1460"/>
      <c r="M220" s="1460"/>
      <c r="N220" s="1460"/>
      <c r="O220" s="1460"/>
      <c r="P220" s="1460"/>
      <c r="Q220" s="1288"/>
      <c r="R220" s="1460"/>
      <c r="S220" s="1460"/>
      <c r="T220" s="1460"/>
      <c r="U220" s="1460"/>
      <c r="V220" s="1460"/>
      <c r="W220" s="1460"/>
      <c r="X220" s="1460"/>
      <c r="Y220" s="1512"/>
      <c r="Z220" s="1460"/>
      <c r="AA220" s="1460"/>
      <c r="AB220" s="1460"/>
      <c r="AC220" s="1460"/>
      <c r="AD220" s="1460"/>
      <c r="AE220" s="1460"/>
      <c r="AF220" s="1512"/>
      <c r="AG220" s="1460"/>
      <c r="AH220" s="1460"/>
      <c r="AI220" s="1460"/>
      <c r="AJ220" s="37">
        <f>SUM(F220:AE220)</f>
        <v>0</v>
      </c>
      <c r="AK220" s="38">
        <f>SUM(F221:AE221)</f>
        <v>0</v>
      </c>
      <c r="AM220" s="318"/>
    </row>
    <row r="221" spans="1:39">
      <c r="A221" s="39"/>
      <c r="B221" s="97"/>
      <c r="C221" s="98">
        <f>SUM(AJ219:AK221)</f>
        <v>0</v>
      </c>
      <c r="D221" s="164" t="s">
        <v>9</v>
      </c>
      <c r="E221" s="1499"/>
      <c r="F221" s="1499"/>
      <c r="G221" s="1499"/>
      <c r="H221" s="1499"/>
      <c r="I221" s="1499"/>
      <c r="J221" s="1499"/>
      <c r="K221" s="1499"/>
      <c r="L221" s="1499"/>
      <c r="M221" s="1499"/>
      <c r="N221" s="1499"/>
      <c r="O221" s="1499"/>
      <c r="P221" s="1499"/>
      <c r="Q221" s="1499"/>
      <c r="R221" s="1499"/>
      <c r="S221" s="1499"/>
      <c r="T221" s="1499"/>
      <c r="U221" s="1499"/>
      <c r="V221" s="1499"/>
      <c r="W221" s="1499"/>
      <c r="X221" s="1499"/>
      <c r="Y221" s="1513"/>
      <c r="Z221" s="1499"/>
      <c r="AA221" s="1499"/>
      <c r="AB221" s="1499"/>
      <c r="AC221" s="1499"/>
      <c r="AD221" s="1499"/>
      <c r="AE221" s="1499"/>
      <c r="AF221" s="1513"/>
      <c r="AG221" s="1499"/>
      <c r="AH221" s="1499"/>
      <c r="AI221" s="1499"/>
      <c r="AJ221" s="320"/>
      <c r="AK221" s="33"/>
      <c r="AM221" s="126"/>
    </row>
    <row r="222" spans="1:39">
      <c r="A222" s="39"/>
      <c r="B222" s="294"/>
      <c r="C222" s="176"/>
      <c r="D222" s="177"/>
      <c r="E222" s="109"/>
      <c r="F222" s="110"/>
      <c r="G222" s="109"/>
      <c r="H222" s="110"/>
      <c r="I222" s="126"/>
      <c r="J222" s="109"/>
      <c r="K222" s="110"/>
      <c r="L222" s="109"/>
      <c r="M222" s="110"/>
      <c r="N222" s="110"/>
      <c r="O222" s="109"/>
      <c r="P222" s="109"/>
      <c r="Q222" s="110" t="s">
        <v>44</v>
      </c>
      <c r="R222" s="110"/>
      <c r="S222" s="109"/>
      <c r="T222" s="110"/>
      <c r="U222" s="109"/>
      <c r="V222" s="326"/>
      <c r="W222" s="109"/>
      <c r="X222" s="109"/>
      <c r="Y222" s="110"/>
      <c r="Z222" s="109"/>
      <c r="AA222" s="110"/>
      <c r="AB222" s="110"/>
      <c r="AC222" s="109"/>
      <c r="AD222" s="109"/>
      <c r="AE222" s="109"/>
      <c r="AF222" s="110"/>
      <c r="AG222" s="109"/>
      <c r="AH222" s="109"/>
      <c r="AI222" s="110"/>
      <c r="AJ222" s="111"/>
      <c r="AK222" s="111"/>
      <c r="AM222" s="318"/>
    </row>
    <row r="223" spans="1:39">
      <c r="A223" s="106" t="s">
        <v>4</v>
      </c>
      <c r="B223" s="107" t="s">
        <v>5</v>
      </c>
      <c r="C223" s="327" t="s">
        <v>27</v>
      </c>
      <c r="D223" s="328"/>
      <c r="E223" s="110"/>
      <c r="F223" s="110"/>
      <c r="G223" s="109"/>
      <c r="H223" s="109"/>
      <c r="I223" s="109"/>
      <c r="J223" s="109"/>
      <c r="K223" s="110"/>
      <c r="L223" s="110"/>
      <c r="M223" s="110"/>
      <c r="N223" s="109"/>
      <c r="O223" s="109"/>
      <c r="P223" s="109"/>
      <c r="Q223" s="109"/>
      <c r="R223" s="110"/>
      <c r="S223" s="110"/>
      <c r="T223" s="110"/>
      <c r="U223" s="109"/>
      <c r="V223" s="109"/>
      <c r="W223" s="109"/>
      <c r="X223" s="109"/>
      <c r="Y223" s="110"/>
      <c r="Z223" s="110"/>
      <c r="AA223" s="110"/>
      <c r="AB223" s="109"/>
      <c r="AC223" s="109"/>
      <c r="AD223" s="109"/>
      <c r="AE223" s="109"/>
      <c r="AF223" s="110"/>
      <c r="AG223" s="110"/>
      <c r="AH223" s="110"/>
      <c r="AI223" s="110"/>
      <c r="AJ223" s="111"/>
      <c r="AK223" s="111"/>
      <c r="AM223" s="318"/>
    </row>
    <row r="224" spans="1:39">
      <c r="A224" s="329">
        <v>8.25</v>
      </c>
      <c r="B224" s="330"/>
      <c r="C224" s="331" t="s">
        <v>79</v>
      </c>
      <c r="D224" s="332" t="s">
        <v>29</v>
      </c>
      <c r="E224" s="180">
        <f t="shared" ref="E224:AI224" si="27">COUNTIF(E177:E221,$D$254)</f>
        <v>0</v>
      </c>
      <c r="F224" s="180">
        <f t="shared" si="27"/>
        <v>0</v>
      </c>
      <c r="G224" s="180">
        <f t="shared" si="27"/>
        <v>0</v>
      </c>
      <c r="H224" s="180">
        <f t="shared" si="27"/>
        <v>0</v>
      </c>
      <c r="I224" s="180">
        <f t="shared" si="27"/>
        <v>0</v>
      </c>
      <c r="J224" s="180">
        <f t="shared" si="27"/>
        <v>0</v>
      </c>
      <c r="K224" s="180">
        <f t="shared" si="27"/>
        <v>0</v>
      </c>
      <c r="L224" s="180">
        <f t="shared" si="27"/>
        <v>0</v>
      </c>
      <c r="M224" s="180">
        <f t="shared" si="27"/>
        <v>0</v>
      </c>
      <c r="N224" s="180">
        <f t="shared" si="27"/>
        <v>0</v>
      </c>
      <c r="O224" s="180">
        <f t="shared" si="27"/>
        <v>0</v>
      </c>
      <c r="P224" s="180">
        <f t="shared" si="27"/>
        <v>0</v>
      </c>
      <c r="Q224" s="180">
        <f t="shared" si="27"/>
        <v>0</v>
      </c>
      <c r="R224" s="180">
        <f t="shared" si="27"/>
        <v>0</v>
      </c>
      <c r="S224" s="180">
        <f t="shared" si="27"/>
        <v>0</v>
      </c>
      <c r="T224" s="180">
        <f t="shared" si="27"/>
        <v>0</v>
      </c>
      <c r="U224" s="180">
        <f t="shared" si="27"/>
        <v>0</v>
      </c>
      <c r="V224" s="180">
        <f t="shared" si="27"/>
        <v>0</v>
      </c>
      <c r="W224" s="180">
        <f t="shared" si="27"/>
        <v>0</v>
      </c>
      <c r="X224" s="180">
        <f t="shared" si="27"/>
        <v>0</v>
      </c>
      <c r="Y224" s="180">
        <f t="shared" si="27"/>
        <v>0</v>
      </c>
      <c r="Z224" s="180">
        <f t="shared" si="27"/>
        <v>0</v>
      </c>
      <c r="AA224" s="180">
        <f t="shared" si="27"/>
        <v>0</v>
      </c>
      <c r="AB224" s="180">
        <f t="shared" si="27"/>
        <v>0</v>
      </c>
      <c r="AC224" s="180">
        <f t="shared" si="27"/>
        <v>0</v>
      </c>
      <c r="AD224" s="180">
        <f t="shared" si="27"/>
        <v>0</v>
      </c>
      <c r="AE224" s="180">
        <f t="shared" si="27"/>
        <v>0</v>
      </c>
      <c r="AF224" s="180">
        <f t="shared" si="27"/>
        <v>0</v>
      </c>
      <c r="AG224" s="180">
        <f t="shared" si="27"/>
        <v>0</v>
      </c>
      <c r="AH224" s="180">
        <f t="shared" si="27"/>
        <v>0</v>
      </c>
      <c r="AI224" s="180">
        <f t="shared" si="27"/>
        <v>0</v>
      </c>
      <c r="AJ224" s="117"/>
      <c r="AK224" s="117"/>
    </row>
    <row r="225" spans="1:48">
      <c r="A225" s="332">
        <v>6</v>
      </c>
      <c r="B225" s="330"/>
      <c r="C225" s="333" t="s">
        <v>80</v>
      </c>
      <c r="D225" s="332" t="s">
        <v>31</v>
      </c>
      <c r="E225" s="185">
        <f>COUNTIF(E177:E$221,$D$225)</f>
        <v>1</v>
      </c>
      <c r="F225" s="185">
        <f>COUNTIF(F177:F$221,$D$225)</f>
        <v>0</v>
      </c>
      <c r="G225" s="185">
        <f>COUNTIF(G177:G$221,$D$225)</f>
        <v>1</v>
      </c>
      <c r="H225" s="185">
        <f>COUNTIF(H177:H$221,$D$225)</f>
        <v>1</v>
      </c>
      <c r="I225" s="185">
        <f>COUNTIF(I177:I$221,$D$225)</f>
        <v>1</v>
      </c>
      <c r="J225" s="185">
        <f>COUNTIF(J177:J$221,$D$225)</f>
        <v>1</v>
      </c>
      <c r="K225" s="185">
        <f>COUNTIF(K177:K$221,$D$225)</f>
        <v>1</v>
      </c>
      <c r="L225" s="185">
        <f>COUNTIF(L177:L$221,$D$225)</f>
        <v>1</v>
      </c>
      <c r="M225" s="185">
        <f>COUNTIF(M177:M$221,$D$225)</f>
        <v>0</v>
      </c>
      <c r="N225" s="185">
        <f>COUNTIF(N177:N$221,$D$225)</f>
        <v>1</v>
      </c>
      <c r="O225" s="185">
        <f>COUNTIF(O177:O$221,$D$225)</f>
        <v>1</v>
      </c>
      <c r="P225" s="185">
        <f>COUNTIF(P177:P$221,$D$225)</f>
        <v>1</v>
      </c>
      <c r="Q225" s="185">
        <f>COUNTIF(Q177:Q$221,$D$225)</f>
        <v>1</v>
      </c>
      <c r="R225" s="185">
        <f>COUNTIF(R177:R$221,$D$225)</f>
        <v>1</v>
      </c>
      <c r="S225" s="185">
        <f>COUNTIF(S177:S$221,$D$225)</f>
        <v>1</v>
      </c>
      <c r="T225" s="185">
        <f>COUNTIF(T177:T$221,$D$225)</f>
        <v>0</v>
      </c>
      <c r="U225" s="185">
        <f>COUNTIF(U177:U$221,$D$225)</f>
        <v>1</v>
      </c>
      <c r="V225" s="185">
        <f>COUNTIF(V177:V$221,$D$225)</f>
        <v>1</v>
      </c>
      <c r="W225" s="185">
        <f>COUNTIF(W177:W$221,$D$225)</f>
        <v>1</v>
      </c>
      <c r="X225" s="185">
        <f>COUNTIF(X177:X$221,$D$225)</f>
        <v>1</v>
      </c>
      <c r="Y225" s="185">
        <f>COUNTIF(Y177:Y$221,$D$225)</f>
        <v>1</v>
      </c>
      <c r="Z225" s="185">
        <f>COUNTIF(Z177:Z$221,$D$225)</f>
        <v>1</v>
      </c>
      <c r="AA225" s="185">
        <f>COUNTIF(AA177:AA$221,$D$225)</f>
        <v>0</v>
      </c>
      <c r="AB225" s="185">
        <f>COUNTIF(AB177:AB$221,$D$225)</f>
        <v>1</v>
      </c>
      <c r="AC225" s="185">
        <f>COUNTIF(AC177:AC$221,$D$225)</f>
        <v>1</v>
      </c>
      <c r="AD225" s="185">
        <f>COUNTIF(AD177:AD$221,$D$225)</f>
        <v>1</v>
      </c>
      <c r="AE225" s="185">
        <f>COUNTIF(AE177:AE$221,$D$225)</f>
        <v>1</v>
      </c>
      <c r="AF225" s="185">
        <f>COUNTIF(AF177:AF$221,$D$225)</f>
        <v>1</v>
      </c>
      <c r="AG225" s="185">
        <f>COUNTIF(AG177:AG$221,$D$225)</f>
        <v>1</v>
      </c>
      <c r="AH225" s="185">
        <f>COUNTIF(AH177:AH$221,$D$225)</f>
        <v>0</v>
      </c>
      <c r="AI225" s="185">
        <f>COUNTIF(AI177:AI$221,$D$225)</f>
        <v>1</v>
      </c>
      <c r="AJ225" s="117"/>
      <c r="AK225" s="117"/>
    </row>
    <row r="226" spans="1:48">
      <c r="A226" s="329">
        <v>6.25</v>
      </c>
      <c r="B226" s="330"/>
      <c r="C226" s="331" t="s">
        <v>81</v>
      </c>
      <c r="D226" s="332" t="s">
        <v>82</v>
      </c>
      <c r="E226" s="123">
        <f t="shared" ref="E226:AI226" si="28">COUNTIF(E177:E221,$D$256)</f>
        <v>0</v>
      </c>
      <c r="F226" s="123">
        <f t="shared" si="28"/>
        <v>0</v>
      </c>
      <c r="G226" s="123">
        <f t="shared" si="28"/>
        <v>0</v>
      </c>
      <c r="H226" s="123">
        <f t="shared" si="28"/>
        <v>0</v>
      </c>
      <c r="I226" s="123">
        <f t="shared" si="28"/>
        <v>0</v>
      </c>
      <c r="J226" s="123">
        <f t="shared" si="28"/>
        <v>0</v>
      </c>
      <c r="K226" s="123">
        <f t="shared" si="28"/>
        <v>0</v>
      </c>
      <c r="L226" s="123">
        <f t="shared" si="28"/>
        <v>0</v>
      </c>
      <c r="M226" s="123">
        <f t="shared" si="28"/>
        <v>0</v>
      </c>
      <c r="N226" s="123">
        <f t="shared" si="28"/>
        <v>0</v>
      </c>
      <c r="O226" s="123">
        <f t="shared" si="28"/>
        <v>0</v>
      </c>
      <c r="P226" s="123">
        <f t="shared" si="28"/>
        <v>0</v>
      </c>
      <c r="Q226" s="123">
        <f t="shared" si="28"/>
        <v>0</v>
      </c>
      <c r="R226" s="123">
        <f t="shared" si="28"/>
        <v>0</v>
      </c>
      <c r="S226" s="123">
        <f t="shared" si="28"/>
        <v>0</v>
      </c>
      <c r="T226" s="123">
        <f t="shared" si="28"/>
        <v>0</v>
      </c>
      <c r="U226" s="123">
        <f t="shared" si="28"/>
        <v>0</v>
      </c>
      <c r="V226" s="123">
        <f t="shared" si="28"/>
        <v>0</v>
      </c>
      <c r="W226" s="123">
        <f t="shared" si="28"/>
        <v>0</v>
      </c>
      <c r="X226" s="123">
        <f t="shared" si="28"/>
        <v>0</v>
      </c>
      <c r="Y226" s="123">
        <f t="shared" si="28"/>
        <v>0</v>
      </c>
      <c r="Z226" s="123">
        <f t="shared" si="28"/>
        <v>0</v>
      </c>
      <c r="AA226" s="123">
        <f t="shared" si="28"/>
        <v>0</v>
      </c>
      <c r="AB226" s="123">
        <f t="shared" si="28"/>
        <v>0</v>
      </c>
      <c r="AC226" s="123">
        <f t="shared" si="28"/>
        <v>0</v>
      </c>
      <c r="AD226" s="123">
        <f t="shared" si="28"/>
        <v>0</v>
      </c>
      <c r="AE226" s="123">
        <f t="shared" si="28"/>
        <v>0</v>
      </c>
      <c r="AF226" s="123">
        <f t="shared" si="28"/>
        <v>0</v>
      </c>
      <c r="AG226" s="123">
        <f t="shared" si="28"/>
        <v>0</v>
      </c>
      <c r="AH226" s="123">
        <f t="shared" si="28"/>
        <v>0</v>
      </c>
      <c r="AI226" s="123">
        <f t="shared" si="28"/>
        <v>0</v>
      </c>
      <c r="AJ226" s="117"/>
      <c r="AK226" s="117"/>
    </row>
    <row r="227" spans="1:48">
      <c r="A227" s="127" t="s">
        <v>32</v>
      </c>
      <c r="B227" s="193"/>
      <c r="C227" s="129">
        <f>SUM(AJ177:AJ203)</f>
        <v>12</v>
      </c>
      <c r="D227" s="130"/>
      <c r="E227" s="131">
        <f t="shared" ref="E227:AI227" si="29">SUM(E177:E221)</f>
        <v>0</v>
      </c>
      <c r="F227" s="131">
        <f t="shared" si="29"/>
        <v>0</v>
      </c>
      <c r="G227" s="131">
        <f t="shared" si="29"/>
        <v>0</v>
      </c>
      <c r="H227" s="131">
        <f t="shared" si="29"/>
        <v>0</v>
      </c>
      <c r="I227" s="131">
        <f t="shared" si="29"/>
        <v>0</v>
      </c>
      <c r="J227" s="131">
        <f t="shared" si="29"/>
        <v>0</v>
      </c>
      <c r="K227" s="131">
        <f t="shared" si="29"/>
        <v>0</v>
      </c>
      <c r="L227" s="131">
        <f t="shared" si="29"/>
        <v>0</v>
      </c>
      <c r="M227" s="131">
        <f t="shared" si="29"/>
        <v>0</v>
      </c>
      <c r="N227" s="131">
        <f t="shared" si="29"/>
        <v>0</v>
      </c>
      <c r="O227" s="131">
        <f t="shared" si="29"/>
        <v>0</v>
      </c>
      <c r="P227" s="131">
        <f t="shared" si="29"/>
        <v>0</v>
      </c>
      <c r="Q227" s="131">
        <f t="shared" si="29"/>
        <v>0</v>
      </c>
      <c r="R227" s="131">
        <f t="shared" si="29"/>
        <v>6</v>
      </c>
      <c r="S227" s="131">
        <f t="shared" si="29"/>
        <v>6</v>
      </c>
      <c r="T227" s="131">
        <f t="shared" si="29"/>
        <v>0</v>
      </c>
      <c r="U227" s="131">
        <f t="shared" si="29"/>
        <v>0</v>
      </c>
      <c r="V227" s="131">
        <f t="shared" si="29"/>
        <v>0</v>
      </c>
      <c r="W227" s="131">
        <f t="shared" si="29"/>
        <v>0</v>
      </c>
      <c r="X227" s="131">
        <f t="shared" si="29"/>
        <v>0</v>
      </c>
      <c r="Y227" s="131">
        <f t="shared" si="29"/>
        <v>0</v>
      </c>
      <c r="Z227" s="131">
        <f t="shared" si="29"/>
        <v>0</v>
      </c>
      <c r="AA227" s="131">
        <f t="shared" si="29"/>
        <v>0</v>
      </c>
      <c r="AB227" s="131">
        <f t="shared" si="29"/>
        <v>0</v>
      </c>
      <c r="AC227" s="131">
        <f t="shared" si="29"/>
        <v>0</v>
      </c>
      <c r="AD227" s="131">
        <f t="shared" si="29"/>
        <v>0</v>
      </c>
      <c r="AE227" s="131">
        <f t="shared" si="29"/>
        <v>0</v>
      </c>
      <c r="AF227" s="131">
        <f t="shared" si="29"/>
        <v>0</v>
      </c>
      <c r="AG227" s="131">
        <f t="shared" si="29"/>
        <v>0</v>
      </c>
      <c r="AH227" s="131">
        <f t="shared" si="29"/>
        <v>0</v>
      </c>
      <c r="AI227" s="131">
        <f t="shared" si="29"/>
        <v>0</v>
      </c>
      <c r="AJ227" s="132">
        <f>SUM(F227:AE227)</f>
        <v>12</v>
      </c>
      <c r="AK227" s="133" t="s">
        <v>33</v>
      </c>
    </row>
    <row r="228" spans="1:48">
      <c r="A228" s="135" t="s">
        <v>34</v>
      </c>
      <c r="B228" s="195"/>
      <c r="C228" s="196">
        <f>SUM(AK177:AK203)</f>
        <v>0</v>
      </c>
      <c r="D228" s="130"/>
      <c r="E228" s="137" t="str">
        <f t="shared" ref="E228:AI228" si="30">IF(E227=14.25,1,"ERRORE")</f>
        <v>ERRORE</v>
      </c>
      <c r="F228" s="137" t="str">
        <f t="shared" si="30"/>
        <v>ERRORE</v>
      </c>
      <c r="G228" s="137" t="str">
        <f t="shared" si="30"/>
        <v>ERRORE</v>
      </c>
      <c r="H228" s="137" t="str">
        <f t="shared" si="30"/>
        <v>ERRORE</v>
      </c>
      <c r="I228" s="137" t="str">
        <f t="shared" si="30"/>
        <v>ERRORE</v>
      </c>
      <c r="J228" s="137" t="str">
        <f t="shared" si="30"/>
        <v>ERRORE</v>
      </c>
      <c r="K228" s="137" t="str">
        <f t="shared" si="30"/>
        <v>ERRORE</v>
      </c>
      <c r="L228" s="137" t="str">
        <f t="shared" si="30"/>
        <v>ERRORE</v>
      </c>
      <c r="M228" s="137" t="str">
        <f t="shared" si="30"/>
        <v>ERRORE</v>
      </c>
      <c r="N228" s="137" t="str">
        <f t="shared" si="30"/>
        <v>ERRORE</v>
      </c>
      <c r="O228" s="137" t="str">
        <f t="shared" si="30"/>
        <v>ERRORE</v>
      </c>
      <c r="P228" s="137" t="str">
        <f t="shared" si="30"/>
        <v>ERRORE</v>
      </c>
      <c r="Q228" s="137" t="str">
        <f t="shared" si="30"/>
        <v>ERRORE</v>
      </c>
      <c r="R228" s="137" t="str">
        <f t="shared" si="30"/>
        <v>ERRORE</v>
      </c>
      <c r="S228" s="137" t="str">
        <f t="shared" si="30"/>
        <v>ERRORE</v>
      </c>
      <c r="T228" s="137" t="str">
        <f t="shared" si="30"/>
        <v>ERRORE</v>
      </c>
      <c r="U228" s="137" t="str">
        <f t="shared" si="30"/>
        <v>ERRORE</v>
      </c>
      <c r="V228" s="137" t="str">
        <f t="shared" si="30"/>
        <v>ERRORE</v>
      </c>
      <c r="W228" s="137" t="str">
        <f t="shared" si="30"/>
        <v>ERRORE</v>
      </c>
      <c r="X228" s="137" t="str">
        <f t="shared" si="30"/>
        <v>ERRORE</v>
      </c>
      <c r="Y228" s="137" t="str">
        <f t="shared" si="30"/>
        <v>ERRORE</v>
      </c>
      <c r="Z228" s="137" t="str">
        <f t="shared" si="30"/>
        <v>ERRORE</v>
      </c>
      <c r="AA228" s="137" t="str">
        <f t="shared" si="30"/>
        <v>ERRORE</v>
      </c>
      <c r="AB228" s="137" t="str">
        <f t="shared" si="30"/>
        <v>ERRORE</v>
      </c>
      <c r="AC228" s="137" t="str">
        <f t="shared" si="30"/>
        <v>ERRORE</v>
      </c>
      <c r="AD228" s="137" t="str">
        <f t="shared" si="30"/>
        <v>ERRORE</v>
      </c>
      <c r="AE228" s="137" t="str">
        <f t="shared" si="30"/>
        <v>ERRORE</v>
      </c>
      <c r="AF228" s="137" t="str">
        <f t="shared" si="30"/>
        <v>ERRORE</v>
      </c>
      <c r="AG228" s="137" t="str">
        <f t="shared" si="30"/>
        <v>ERRORE</v>
      </c>
      <c r="AH228" s="137" t="str">
        <f t="shared" si="30"/>
        <v>ERRORE</v>
      </c>
      <c r="AI228" s="137" t="str">
        <f t="shared" si="30"/>
        <v>ERRORE</v>
      </c>
      <c r="AJ228" s="138">
        <f>SUM(AJ177:AK221)</f>
        <v>12</v>
      </c>
      <c r="AK228" s="133" t="s">
        <v>35</v>
      </c>
    </row>
    <row r="229" spans="1:48">
      <c r="A229" s="139" t="s">
        <v>36</v>
      </c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34"/>
      <c r="AK229" s="133"/>
    </row>
    <row r="230" spans="1:48" s="318" customFormat="1"/>
    <row r="231" spans="1:48">
      <c r="B231" s="75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</row>
    <row r="232" spans="1:48">
      <c r="C232" s="16" t="s">
        <v>286</v>
      </c>
      <c r="D232" s="17"/>
      <c r="E232" s="18">
        <v>1</v>
      </c>
      <c r="F232" s="18">
        <v>2</v>
      </c>
      <c r="G232" s="18">
        <v>3</v>
      </c>
      <c r="H232" s="18">
        <v>4</v>
      </c>
      <c r="I232" s="18">
        <v>5</v>
      </c>
      <c r="J232" s="18">
        <v>6</v>
      </c>
      <c r="K232" s="18">
        <v>7</v>
      </c>
      <c r="L232" s="18">
        <v>8</v>
      </c>
      <c r="M232" s="18">
        <v>9</v>
      </c>
      <c r="N232" s="18">
        <v>10</v>
      </c>
      <c r="O232" s="18">
        <v>11</v>
      </c>
      <c r="P232" s="18">
        <v>12</v>
      </c>
      <c r="Q232" s="18">
        <v>13</v>
      </c>
      <c r="R232" s="18">
        <v>14</v>
      </c>
      <c r="S232" s="18">
        <v>15</v>
      </c>
      <c r="T232" s="18">
        <v>16</v>
      </c>
      <c r="U232" s="18">
        <v>17</v>
      </c>
      <c r="V232" s="18">
        <v>18</v>
      </c>
      <c r="W232" s="18">
        <v>19</v>
      </c>
      <c r="X232" s="18">
        <v>20</v>
      </c>
      <c r="Y232" s="18">
        <v>21</v>
      </c>
      <c r="Z232" s="18">
        <v>22</v>
      </c>
      <c r="AA232" s="18">
        <v>23</v>
      </c>
      <c r="AB232" s="18">
        <v>24</v>
      </c>
      <c r="AC232" s="279">
        <v>25</v>
      </c>
      <c r="AD232" s="18">
        <v>26</v>
      </c>
      <c r="AE232" s="18">
        <v>27</v>
      </c>
      <c r="AF232" s="279">
        <v>28</v>
      </c>
      <c r="AG232" s="18">
        <v>29</v>
      </c>
      <c r="AH232" s="18">
        <v>30</v>
      </c>
      <c r="AI232" s="18">
        <v>31</v>
      </c>
      <c r="AJ232" s="18"/>
      <c r="AK232" s="18"/>
    </row>
    <row r="233" spans="1:48">
      <c r="B233" s="15" t="s">
        <v>2</v>
      </c>
      <c r="C233" s="81" t="s">
        <v>83</v>
      </c>
      <c r="D233" s="147"/>
      <c r="E233" s="26" t="s">
        <v>89</v>
      </c>
      <c r="F233" s="936" t="s">
        <v>4</v>
      </c>
      <c r="G233" s="26" t="s">
        <v>186</v>
      </c>
      <c r="H233" s="26" t="s">
        <v>29</v>
      </c>
      <c r="I233" s="26" t="s">
        <v>29</v>
      </c>
      <c r="J233" s="26" t="s">
        <v>187</v>
      </c>
      <c r="K233" s="26" t="s">
        <v>188</v>
      </c>
      <c r="L233" s="1514" t="s">
        <v>89</v>
      </c>
      <c r="M233" s="936" t="s">
        <v>4</v>
      </c>
      <c r="N233" s="26" t="s">
        <v>186</v>
      </c>
      <c r="O233" s="26" t="s">
        <v>29</v>
      </c>
      <c r="P233" s="26" t="s">
        <v>29</v>
      </c>
      <c r="Q233" s="26" t="s">
        <v>187</v>
      </c>
      <c r="R233" s="26" t="s">
        <v>188</v>
      </c>
      <c r="S233" s="26" t="s">
        <v>89</v>
      </c>
      <c r="T233" s="936" t="s">
        <v>4</v>
      </c>
      <c r="U233" s="26" t="s">
        <v>186</v>
      </c>
      <c r="V233" s="26" t="s">
        <v>29</v>
      </c>
      <c r="W233" s="26" t="s">
        <v>29</v>
      </c>
      <c r="X233" s="26" t="s">
        <v>187</v>
      </c>
      <c r="Y233" s="26" t="s">
        <v>188</v>
      </c>
      <c r="Z233" s="26" t="s">
        <v>89</v>
      </c>
      <c r="AA233" s="936" t="s">
        <v>4</v>
      </c>
      <c r="AB233" s="26" t="s">
        <v>186</v>
      </c>
      <c r="AC233" s="1514" t="s">
        <v>29</v>
      </c>
      <c r="AD233" s="1514" t="s">
        <v>29</v>
      </c>
      <c r="AE233" s="26" t="s">
        <v>187</v>
      </c>
      <c r="AF233" s="26" t="s">
        <v>188</v>
      </c>
      <c r="AG233" s="26" t="s">
        <v>89</v>
      </c>
      <c r="AH233" s="936" t="s">
        <v>4</v>
      </c>
      <c r="AI233" s="26" t="s">
        <v>186</v>
      </c>
      <c r="AJ233" s="82" t="s">
        <v>4</v>
      </c>
      <c r="AK233" s="28" t="s">
        <v>5</v>
      </c>
      <c r="AL233" s="335" t="s">
        <v>84</v>
      </c>
      <c r="AR233" s="31" t="s">
        <v>62</v>
      </c>
      <c r="AS233" s="31" t="s">
        <v>85</v>
      </c>
      <c r="AT233" s="31" t="s">
        <v>62</v>
      </c>
      <c r="AU233" s="31" t="s">
        <v>85</v>
      </c>
      <c r="AV233" s="31" t="s">
        <v>29</v>
      </c>
    </row>
    <row r="234" spans="1:48">
      <c r="B234" s="83"/>
      <c r="C234" s="12" t="s">
        <v>86</v>
      </c>
      <c r="D234" s="152" t="s">
        <v>7</v>
      </c>
      <c r="E234" s="1479"/>
      <c r="F234" s="1480"/>
      <c r="G234" s="1479" t="s">
        <v>62</v>
      </c>
      <c r="H234" s="1515" t="s">
        <v>29</v>
      </c>
      <c r="I234" s="1479" t="s">
        <v>29</v>
      </c>
      <c r="J234" s="1479" t="s">
        <v>85</v>
      </c>
      <c r="K234" s="1479" t="s">
        <v>82</v>
      </c>
      <c r="L234" s="1516"/>
      <c r="M234" s="1480"/>
      <c r="N234" s="1479" t="s">
        <v>62</v>
      </c>
      <c r="O234" s="1515" t="s">
        <v>29</v>
      </c>
      <c r="P234" s="1479" t="s">
        <v>29</v>
      </c>
      <c r="Q234" s="1479" t="s">
        <v>85</v>
      </c>
      <c r="R234" s="1479" t="s">
        <v>82</v>
      </c>
      <c r="S234" s="1517"/>
      <c r="T234" s="1480"/>
      <c r="U234" s="1479" t="s">
        <v>62</v>
      </c>
      <c r="V234" s="1515" t="s">
        <v>29</v>
      </c>
      <c r="W234" s="1479" t="s">
        <v>29</v>
      </c>
      <c r="X234" s="1479" t="s">
        <v>85</v>
      </c>
      <c r="Y234" s="1479" t="s">
        <v>82</v>
      </c>
      <c r="Z234" s="1479"/>
      <c r="AA234" s="1480"/>
      <c r="AB234" s="1479" t="s">
        <v>62</v>
      </c>
      <c r="AC234" s="1518" t="s">
        <v>29</v>
      </c>
      <c r="AD234" s="1519" t="s">
        <v>29</v>
      </c>
      <c r="AE234" s="1479" t="s">
        <v>85</v>
      </c>
      <c r="AF234" s="1479" t="s">
        <v>82</v>
      </c>
      <c r="AG234" s="1517"/>
      <c r="AH234" s="1480"/>
      <c r="AI234" s="1479" t="s">
        <v>62</v>
      </c>
      <c r="AJ234" s="336"/>
      <c r="AK234" s="337"/>
      <c r="AL234" s="335" t="s">
        <v>87</v>
      </c>
      <c r="AR234" s="338"/>
      <c r="AS234" s="339" t="s">
        <v>88</v>
      </c>
      <c r="AT234" s="340"/>
      <c r="AU234" s="339" t="s">
        <v>89</v>
      </c>
      <c r="AV234" s="340"/>
    </row>
    <row r="235" spans="1:48">
      <c r="B235" s="91"/>
      <c r="C235" s="12"/>
      <c r="D235" s="158" t="s">
        <v>8</v>
      </c>
      <c r="E235" s="1460"/>
      <c r="F235" s="1454"/>
      <c r="G235" s="1288" t="s">
        <v>11</v>
      </c>
      <c r="H235" s="1288"/>
      <c r="I235" s="1288"/>
      <c r="J235" s="1288"/>
      <c r="K235" s="1288"/>
      <c r="L235" s="1520"/>
      <c r="M235" s="1454"/>
      <c r="N235" s="1288" t="s">
        <v>11</v>
      </c>
      <c r="O235" s="1288"/>
      <c r="P235" s="1288"/>
      <c r="Q235" s="1288"/>
      <c r="R235" s="1288"/>
      <c r="S235" s="1512"/>
      <c r="T235" s="1454"/>
      <c r="U235" s="1288" t="s">
        <v>11</v>
      </c>
      <c r="V235" s="1288"/>
      <c r="W235" s="1288"/>
      <c r="X235" s="1288"/>
      <c r="Y235" s="1288"/>
      <c r="Z235" s="1460"/>
      <c r="AA235" s="1454"/>
      <c r="AB235" s="1486"/>
      <c r="AC235" s="1521"/>
      <c r="AD235" s="1521"/>
      <c r="AE235" s="1486"/>
      <c r="AF235" s="1486"/>
      <c r="AG235" s="1512"/>
      <c r="AH235" s="1454"/>
      <c r="AI235" s="1486"/>
      <c r="AJ235" s="37">
        <f>SUM(E235:AI235)</f>
        <v>0</v>
      </c>
      <c r="AK235" s="162">
        <f>SUM(E236:AI236)</f>
        <v>0</v>
      </c>
      <c r="AL235" s="341" t="s">
        <v>89</v>
      </c>
    </row>
    <row r="236" spans="1:48">
      <c r="A236" s="39"/>
      <c r="B236" s="97"/>
      <c r="C236" s="98">
        <f>SUM(AJ234:AK236)</f>
        <v>0</v>
      </c>
      <c r="D236" s="164" t="s">
        <v>9</v>
      </c>
      <c r="E236" s="1463"/>
      <c r="F236" s="1465"/>
      <c r="G236" s="1288"/>
      <c r="H236" s="1288"/>
      <c r="I236" s="1288"/>
      <c r="J236" s="1288"/>
      <c r="K236" s="1288"/>
      <c r="L236" s="1522"/>
      <c r="M236" s="1465"/>
      <c r="N236" s="1288"/>
      <c r="O236" s="1288"/>
      <c r="P236" s="1288"/>
      <c r="Q236" s="1288"/>
      <c r="R236" s="1288"/>
      <c r="S236" s="1523"/>
      <c r="T236" s="1465"/>
      <c r="U236" s="1288"/>
      <c r="V236" s="1288"/>
      <c r="W236" s="1288"/>
      <c r="X236" s="1288"/>
      <c r="Y236" s="1288"/>
      <c r="Z236" s="1463"/>
      <c r="AA236" s="1465"/>
      <c r="AB236" s="1288"/>
      <c r="AC236" s="1521"/>
      <c r="AD236" s="1521"/>
      <c r="AE236" s="1288"/>
      <c r="AF236" s="1288"/>
      <c r="AG236" s="1523"/>
      <c r="AH236" s="1465"/>
      <c r="AI236" s="1288"/>
      <c r="AJ236" s="342"/>
      <c r="AK236" s="122"/>
    </row>
    <row r="237" spans="1:48">
      <c r="A237" s="39"/>
      <c r="B237" s="343"/>
      <c r="C237" s="6" t="s">
        <v>90</v>
      </c>
      <c r="D237" s="344" t="s">
        <v>7</v>
      </c>
      <c r="E237" s="1524"/>
      <c r="F237" s="1525"/>
      <c r="G237" s="1479"/>
      <c r="H237" s="1515"/>
      <c r="I237" s="1479"/>
      <c r="J237" s="1479"/>
      <c r="K237" s="1526"/>
      <c r="L237" s="1527"/>
      <c r="M237" s="1525"/>
      <c r="N237" s="1479"/>
      <c r="O237" s="1515"/>
      <c r="P237" s="1479"/>
      <c r="Q237" s="1479"/>
      <c r="R237" s="1526"/>
      <c r="S237" s="1524"/>
      <c r="T237" s="1525"/>
      <c r="U237" s="1479"/>
      <c r="V237" s="1515"/>
      <c r="W237" s="1479"/>
      <c r="X237" s="1479"/>
      <c r="Y237" s="1526"/>
      <c r="Z237" s="1524"/>
      <c r="AA237" s="1525"/>
      <c r="AB237" s="1479"/>
      <c r="AC237" s="1518"/>
      <c r="AD237" s="1519"/>
      <c r="AE237" s="1479"/>
      <c r="AF237" s="1526"/>
      <c r="AG237" s="1524"/>
      <c r="AH237" s="1525"/>
      <c r="AI237" s="1479"/>
      <c r="AJ237" s="345"/>
      <c r="AK237" s="346"/>
    </row>
    <row r="238" spans="1:48">
      <c r="A238" s="39"/>
      <c r="B238" s="343"/>
      <c r="C238" s="6"/>
      <c r="D238" s="158" t="s">
        <v>8</v>
      </c>
      <c r="E238" s="1460"/>
      <c r="F238" s="1454"/>
      <c r="G238" s="1460"/>
      <c r="H238" s="1288"/>
      <c r="I238" s="1288"/>
      <c r="J238" s="1460"/>
      <c r="K238" s="1460"/>
      <c r="L238" s="1520"/>
      <c r="M238" s="1454"/>
      <c r="N238" s="1460"/>
      <c r="O238" s="1288"/>
      <c r="P238" s="1288"/>
      <c r="Q238" s="1460"/>
      <c r="R238" s="1460"/>
      <c r="S238" s="1512"/>
      <c r="T238" s="1454"/>
      <c r="U238" s="1460"/>
      <c r="V238" s="1288"/>
      <c r="W238" s="1288"/>
      <c r="X238" s="1460"/>
      <c r="Y238" s="1460"/>
      <c r="Z238" s="1460"/>
      <c r="AA238" s="1454"/>
      <c r="AB238" s="1460"/>
      <c r="AC238" s="1521"/>
      <c r="AD238" s="1521"/>
      <c r="AE238" s="1460"/>
      <c r="AF238" s="1460"/>
      <c r="AG238" s="1512"/>
      <c r="AH238" s="1454"/>
      <c r="AI238" s="1460"/>
      <c r="AJ238" s="37">
        <f>SUM(E238:AI238)</f>
        <v>0</v>
      </c>
      <c r="AK238" s="162">
        <f>SUM(E239:AI239)</f>
        <v>0</v>
      </c>
    </row>
    <row r="239" spans="1:48">
      <c r="A239" s="39"/>
      <c r="B239" s="343"/>
      <c r="C239" s="98">
        <f>SUM(AJ237:AK239)</f>
        <v>0</v>
      </c>
      <c r="D239" s="164" t="s">
        <v>9</v>
      </c>
      <c r="E239" s="1499"/>
      <c r="F239" s="1500"/>
      <c r="G239" s="1528"/>
      <c r="H239" s="1528"/>
      <c r="I239" s="1528"/>
      <c r="J239" s="1528"/>
      <c r="K239" s="1528"/>
      <c r="L239" s="1529"/>
      <c r="M239" s="1500"/>
      <c r="N239" s="1528"/>
      <c r="O239" s="1528"/>
      <c r="P239" s="1528"/>
      <c r="Q239" s="1528"/>
      <c r="R239" s="1528"/>
      <c r="S239" s="1513"/>
      <c r="T239" s="1500"/>
      <c r="U239" s="1528"/>
      <c r="V239" s="1528"/>
      <c r="W239" s="1528"/>
      <c r="X239" s="1528"/>
      <c r="Y239" s="1528"/>
      <c r="Z239" s="1499"/>
      <c r="AA239" s="1500"/>
      <c r="AB239" s="1528"/>
      <c r="AC239" s="1530"/>
      <c r="AD239" s="1530"/>
      <c r="AE239" s="1528"/>
      <c r="AF239" s="1528"/>
      <c r="AG239" s="1513"/>
      <c r="AH239" s="1500"/>
      <c r="AI239" s="1528"/>
      <c r="AJ239" s="347"/>
      <c r="AK239" s="348"/>
    </row>
    <row r="240" spans="1:48" ht="18">
      <c r="B240" s="83"/>
      <c r="C240" s="12" t="s">
        <v>102</v>
      </c>
      <c r="D240" s="152" t="s">
        <v>7</v>
      </c>
      <c r="E240" s="1479"/>
      <c r="F240" s="1480"/>
      <c r="G240" s="1481" t="s">
        <v>89</v>
      </c>
      <c r="H240" s="1531" t="s">
        <v>89</v>
      </c>
      <c r="I240" s="1532" t="s">
        <v>354</v>
      </c>
      <c r="J240" s="1481" t="s">
        <v>89</v>
      </c>
      <c r="K240" s="1481"/>
      <c r="L240" s="1533"/>
      <c r="M240" s="1534"/>
      <c r="N240" s="1481" t="s">
        <v>89</v>
      </c>
      <c r="O240" s="1531" t="s">
        <v>89</v>
      </c>
      <c r="P240" s="1532" t="s">
        <v>354</v>
      </c>
      <c r="Q240" s="1481" t="s">
        <v>89</v>
      </c>
      <c r="R240" s="1481"/>
      <c r="S240" s="1535"/>
      <c r="T240" s="1534"/>
      <c r="U240" s="1481" t="s">
        <v>89</v>
      </c>
      <c r="V240" s="1532" t="s">
        <v>354</v>
      </c>
      <c r="W240" s="1536" t="s">
        <v>354</v>
      </c>
      <c r="X240" s="1532" t="s">
        <v>354</v>
      </c>
      <c r="Y240" s="1479"/>
      <c r="Z240" s="1479"/>
      <c r="AA240" s="1480"/>
      <c r="AB240" s="1481" t="s">
        <v>89</v>
      </c>
      <c r="AC240" s="1537" t="s">
        <v>89</v>
      </c>
      <c r="AD240" s="1538"/>
      <c r="AE240" s="1481" t="s">
        <v>89</v>
      </c>
      <c r="AF240" s="1481"/>
      <c r="AG240" s="1535"/>
      <c r="AH240" s="1534"/>
      <c r="AI240" s="1481" t="s">
        <v>89</v>
      </c>
      <c r="AJ240" s="32"/>
      <c r="AK240" s="33"/>
      <c r="AL240" s="350">
        <v>42857</v>
      </c>
    </row>
    <row r="241" spans="1:49">
      <c r="B241" s="91"/>
      <c r="C241" s="12"/>
      <c r="D241" s="158" t="s">
        <v>8</v>
      </c>
      <c r="E241" s="1460"/>
      <c r="F241" s="1454"/>
      <c r="G241" s="1288" t="s">
        <v>11</v>
      </c>
      <c r="H241" s="1460"/>
      <c r="I241" s="1460"/>
      <c r="J241" s="1288"/>
      <c r="K241" s="1288"/>
      <c r="L241" s="1520"/>
      <c r="M241" s="1454"/>
      <c r="N241" s="1288" t="s">
        <v>11</v>
      </c>
      <c r="O241" s="1460"/>
      <c r="P241" s="1460"/>
      <c r="Q241" s="1288"/>
      <c r="R241" s="1288"/>
      <c r="S241" s="1512"/>
      <c r="T241" s="1454"/>
      <c r="U241" s="1539"/>
      <c r="V241" s="1460"/>
      <c r="W241" s="1460"/>
      <c r="X241" s="1288"/>
      <c r="Y241" s="1288"/>
      <c r="Z241" s="1460"/>
      <c r="AA241" s="1454"/>
      <c r="AB241" s="1486"/>
      <c r="AC241" s="1540"/>
      <c r="AD241" s="1540"/>
      <c r="AE241" s="1486"/>
      <c r="AF241" s="1288"/>
      <c r="AG241" s="1512"/>
      <c r="AH241" s="1454"/>
      <c r="AI241" s="1486"/>
      <c r="AJ241" s="37">
        <f>SUM(E241:AI241)</f>
        <v>0</v>
      </c>
      <c r="AK241" s="162">
        <f>SUM(E242:AI242)</f>
        <v>0</v>
      </c>
      <c r="AL241" s="341" t="s">
        <v>88</v>
      </c>
      <c r="AR241" s="349" t="s">
        <v>89</v>
      </c>
      <c r="AS241" s="339"/>
      <c r="AT241" s="340"/>
      <c r="AU241" s="339" t="s">
        <v>88</v>
      </c>
      <c r="AV241" s="340"/>
      <c r="AW241" s="340"/>
    </row>
    <row r="242" spans="1:49">
      <c r="A242" s="39"/>
      <c r="B242" s="97"/>
      <c r="C242" s="98">
        <f>SUM(AJ240:AK242)</f>
        <v>0</v>
      </c>
      <c r="D242" s="164" t="s">
        <v>9</v>
      </c>
      <c r="E242" s="1499"/>
      <c r="F242" s="1500"/>
      <c r="G242" s="1288"/>
      <c r="H242" s="1288"/>
      <c r="I242" s="1288"/>
      <c r="J242" s="1288"/>
      <c r="K242" s="1288"/>
      <c r="L242" s="1529"/>
      <c r="M242" s="1500"/>
      <c r="N242" s="1288"/>
      <c r="O242" s="1288"/>
      <c r="P242" s="1288"/>
      <c r="Q242" s="1288"/>
      <c r="R242" s="1288"/>
      <c r="S242" s="1513"/>
      <c r="T242" s="1500"/>
      <c r="U242" s="1288"/>
      <c r="V242" s="1288"/>
      <c r="W242" s="1288"/>
      <c r="X242" s="1288"/>
      <c r="Y242" s="1288"/>
      <c r="Z242" s="1499"/>
      <c r="AA242" s="1500"/>
      <c r="AB242" s="1288"/>
      <c r="AC242" s="1521"/>
      <c r="AD242" s="1521"/>
      <c r="AE242" s="1288"/>
      <c r="AF242" s="1288"/>
      <c r="AG242" s="1513"/>
      <c r="AH242" s="1500"/>
      <c r="AI242" s="1288"/>
      <c r="AJ242" s="105"/>
      <c r="AK242" s="33"/>
    </row>
    <row r="243" spans="1:49">
      <c r="B243" s="83"/>
      <c r="C243" s="12" t="s">
        <v>92</v>
      </c>
      <c r="D243" s="152" t="s">
        <v>7</v>
      </c>
      <c r="E243" s="1505"/>
      <c r="F243" s="1506"/>
      <c r="G243" s="1505"/>
      <c r="H243" s="1505"/>
      <c r="I243" s="1505"/>
      <c r="J243" s="1505"/>
      <c r="K243" s="1505"/>
      <c r="L243" s="1541"/>
      <c r="M243" s="1506"/>
      <c r="N243" s="1505"/>
      <c r="O243" s="1505"/>
      <c r="P243" s="1505"/>
      <c r="Q243" s="1505"/>
      <c r="R243" s="1505"/>
      <c r="S243" s="1511"/>
      <c r="T243" s="1506"/>
      <c r="U243" s="1526"/>
      <c r="V243" s="1505"/>
      <c r="W243" s="1505"/>
      <c r="X243" s="1505"/>
      <c r="Y243" s="1505"/>
      <c r="Z243" s="1505"/>
      <c r="AA243" s="1506"/>
      <c r="AB243" s="1505"/>
      <c r="AC243" s="1542"/>
      <c r="AD243" s="1542"/>
      <c r="AE243" s="1505"/>
      <c r="AF243" s="1505"/>
      <c r="AG243" s="1511"/>
      <c r="AH243" s="1506"/>
      <c r="AI243" s="1505"/>
      <c r="AJ243" s="32"/>
      <c r="AK243" s="33"/>
    </row>
    <row r="244" spans="1:49">
      <c r="B244" s="91"/>
      <c r="C244" s="12"/>
      <c r="D244" s="158" t="s">
        <v>8</v>
      </c>
      <c r="E244" s="1460"/>
      <c r="F244" s="1454"/>
      <c r="G244" s="1460"/>
      <c r="H244" s="1460"/>
      <c r="I244" s="1460"/>
      <c r="J244" s="1460"/>
      <c r="K244" s="1460"/>
      <c r="L244" s="1520"/>
      <c r="M244" s="1454"/>
      <c r="N244" s="1460"/>
      <c r="O244" s="1460"/>
      <c r="P244" s="1460"/>
      <c r="Q244" s="1460"/>
      <c r="R244" s="1460"/>
      <c r="S244" s="1512"/>
      <c r="T244" s="1454"/>
      <c r="U244" s="1460"/>
      <c r="V244" s="1460"/>
      <c r="W244" s="1460"/>
      <c r="X244" s="1460"/>
      <c r="Y244" s="1288"/>
      <c r="Z244" s="1460"/>
      <c r="AA244" s="1454"/>
      <c r="AB244" s="1460"/>
      <c r="AC244" s="1540"/>
      <c r="AD244" s="1540"/>
      <c r="AE244" s="1460"/>
      <c r="AF244" s="1460"/>
      <c r="AG244" s="1512"/>
      <c r="AH244" s="1454"/>
      <c r="AI244" s="1460"/>
      <c r="AJ244" s="37">
        <f>SUM(E244:AI244)</f>
        <v>0</v>
      </c>
      <c r="AK244" s="162">
        <f>SUM(E245:AI245)</f>
        <v>0</v>
      </c>
    </row>
    <row r="245" spans="1:49">
      <c r="A245" s="39"/>
      <c r="B245" s="97"/>
      <c r="C245" s="98">
        <f>SUM(AJ243:AK245)</f>
        <v>0</v>
      </c>
      <c r="D245" s="164" t="s">
        <v>9</v>
      </c>
      <c r="E245" s="1499"/>
      <c r="F245" s="1500"/>
      <c r="G245" s="1499"/>
      <c r="H245" s="1499"/>
      <c r="I245" s="1499"/>
      <c r="J245" s="1499"/>
      <c r="K245" s="1499"/>
      <c r="L245" s="1529"/>
      <c r="M245" s="1500"/>
      <c r="N245" s="1499"/>
      <c r="O245" s="1499"/>
      <c r="P245" s="1499"/>
      <c r="Q245" s="1499"/>
      <c r="R245" s="1499"/>
      <c r="S245" s="1513"/>
      <c r="T245" s="1500"/>
      <c r="U245" s="1499"/>
      <c r="V245" s="1499"/>
      <c r="W245" s="1499"/>
      <c r="X245" s="1499"/>
      <c r="Y245" s="1499"/>
      <c r="Z245" s="1499"/>
      <c r="AA245" s="1500"/>
      <c r="AB245" s="1499"/>
      <c r="AC245" s="1543"/>
      <c r="AD245" s="1543"/>
      <c r="AE245" s="1499"/>
      <c r="AF245" s="1499"/>
      <c r="AG245" s="1513"/>
      <c r="AH245" s="1500"/>
      <c r="AI245" s="1499"/>
      <c r="AJ245" s="105"/>
      <c r="AK245" s="33"/>
    </row>
    <row r="247" spans="1:49">
      <c r="A247" s="106" t="s">
        <v>4</v>
      </c>
      <c r="B247" s="107" t="s">
        <v>5</v>
      </c>
      <c r="C247" s="351" t="s">
        <v>93</v>
      </c>
      <c r="D247" s="109"/>
      <c r="E247" s="110"/>
      <c r="F247" s="110"/>
      <c r="G247" s="110"/>
      <c r="H247" s="109"/>
      <c r="I247" s="109"/>
      <c r="J247" s="109"/>
      <c r="K247" s="109"/>
      <c r="L247" s="110"/>
      <c r="M247" s="110"/>
      <c r="N247" s="110"/>
      <c r="O247" s="109"/>
      <c r="P247" s="109"/>
      <c r="Q247" s="109"/>
      <c r="R247" s="109"/>
      <c r="S247" s="110"/>
      <c r="T247" s="110"/>
      <c r="U247" s="110"/>
      <c r="V247" s="109"/>
      <c r="W247" s="109"/>
      <c r="X247" s="109"/>
      <c r="Y247" s="109"/>
      <c r="Z247" s="110"/>
      <c r="AA247" s="110"/>
      <c r="AB247" s="110"/>
      <c r="AC247" s="110"/>
      <c r="AD247" s="109"/>
      <c r="AE247" s="109"/>
      <c r="AG247" s="110"/>
      <c r="AH247" s="110"/>
      <c r="AI247" s="110"/>
      <c r="AJ247" s="111"/>
      <c r="AK247" s="111"/>
    </row>
    <row r="248" spans="1:49">
      <c r="A248" s="352">
        <v>9</v>
      </c>
      <c r="B248" s="353"/>
      <c r="C248" s="354" t="s">
        <v>94</v>
      </c>
      <c r="D248" s="355" t="s">
        <v>62</v>
      </c>
      <c r="E248" s="116">
        <f t="shared" ref="E248:AI248" si="31">COUNTIF(E234:E245,$D$278)</f>
        <v>0</v>
      </c>
      <c r="F248" s="116">
        <f t="shared" si="31"/>
        <v>0</v>
      </c>
      <c r="G248" s="116">
        <f t="shared" si="31"/>
        <v>0</v>
      </c>
      <c r="H248" s="116">
        <f t="shared" si="31"/>
        <v>0</v>
      </c>
      <c r="I248" s="116">
        <f t="shared" si="31"/>
        <v>0</v>
      </c>
      <c r="J248" s="116">
        <f t="shared" si="31"/>
        <v>0</v>
      </c>
      <c r="K248" s="116">
        <f t="shared" si="31"/>
        <v>0</v>
      </c>
      <c r="L248" s="116">
        <f t="shared" si="31"/>
        <v>0</v>
      </c>
      <c r="M248" s="116">
        <f t="shared" si="31"/>
        <v>0</v>
      </c>
      <c r="N248" s="116">
        <f t="shared" si="31"/>
        <v>0</v>
      </c>
      <c r="O248" s="116">
        <f t="shared" si="31"/>
        <v>0</v>
      </c>
      <c r="P248" s="116">
        <f t="shared" si="31"/>
        <v>0</v>
      </c>
      <c r="Q248" s="116">
        <f t="shared" si="31"/>
        <v>0</v>
      </c>
      <c r="R248" s="116">
        <f t="shared" si="31"/>
        <v>0</v>
      </c>
      <c r="S248" s="116">
        <f t="shared" si="31"/>
        <v>0</v>
      </c>
      <c r="T248" s="116">
        <f t="shared" si="31"/>
        <v>0</v>
      </c>
      <c r="U248" s="116">
        <f t="shared" si="31"/>
        <v>0</v>
      </c>
      <c r="V248" s="116">
        <f t="shared" si="31"/>
        <v>0</v>
      </c>
      <c r="W248" s="116">
        <f t="shared" si="31"/>
        <v>0</v>
      </c>
      <c r="X248" s="116">
        <f t="shared" si="31"/>
        <v>0</v>
      </c>
      <c r="Y248" s="116">
        <f t="shared" si="31"/>
        <v>0</v>
      </c>
      <c r="Z248" s="116">
        <f t="shared" si="31"/>
        <v>0</v>
      </c>
      <c r="AA248" s="116">
        <f t="shared" si="31"/>
        <v>0</v>
      </c>
      <c r="AB248" s="116">
        <f t="shared" si="31"/>
        <v>0</v>
      </c>
      <c r="AC248" s="116">
        <f t="shared" si="31"/>
        <v>0</v>
      </c>
      <c r="AD248" s="116">
        <f t="shared" si="31"/>
        <v>0</v>
      </c>
      <c r="AE248" s="116">
        <f t="shared" si="31"/>
        <v>0</v>
      </c>
      <c r="AF248" s="116">
        <f t="shared" si="31"/>
        <v>0</v>
      </c>
      <c r="AG248" s="116">
        <f t="shared" si="31"/>
        <v>0</v>
      </c>
      <c r="AH248" s="116">
        <f t="shared" si="31"/>
        <v>0</v>
      </c>
      <c r="AI248" s="116">
        <f t="shared" si="31"/>
        <v>0</v>
      </c>
      <c r="AJ248" s="117"/>
      <c r="AK248" s="117"/>
    </row>
    <row r="249" spans="1:49">
      <c r="A249" s="356">
        <v>8</v>
      </c>
      <c r="B249" s="357">
        <v>0.5</v>
      </c>
      <c r="C249" s="358" t="s">
        <v>95</v>
      </c>
      <c r="D249" s="184" t="s">
        <v>85</v>
      </c>
      <c r="E249" s="116">
        <f t="shared" ref="E249:AI249" si="32">COUNTIF(E234:E245,$D$279)</f>
        <v>0</v>
      </c>
      <c r="F249" s="116">
        <f t="shared" si="32"/>
        <v>0</v>
      </c>
      <c r="G249" s="116">
        <f t="shared" si="32"/>
        <v>0</v>
      </c>
      <c r="H249" s="116">
        <f t="shared" si="32"/>
        <v>0</v>
      </c>
      <c r="I249" s="116">
        <f t="shared" si="32"/>
        <v>0</v>
      </c>
      <c r="J249" s="116">
        <f t="shared" si="32"/>
        <v>0</v>
      </c>
      <c r="K249" s="116">
        <f t="shared" si="32"/>
        <v>0</v>
      </c>
      <c r="L249" s="116">
        <f t="shared" si="32"/>
        <v>0</v>
      </c>
      <c r="M249" s="116">
        <f t="shared" si="32"/>
        <v>0</v>
      </c>
      <c r="N249" s="116">
        <f t="shared" si="32"/>
        <v>0</v>
      </c>
      <c r="O249" s="116">
        <f t="shared" si="32"/>
        <v>0</v>
      </c>
      <c r="P249" s="116">
        <f t="shared" si="32"/>
        <v>0</v>
      </c>
      <c r="Q249" s="116">
        <f t="shared" si="32"/>
        <v>0</v>
      </c>
      <c r="R249" s="116">
        <f t="shared" si="32"/>
        <v>0</v>
      </c>
      <c r="S249" s="116">
        <f t="shared" si="32"/>
        <v>0</v>
      </c>
      <c r="T249" s="116">
        <f t="shared" si="32"/>
        <v>0</v>
      </c>
      <c r="U249" s="116">
        <f t="shared" si="32"/>
        <v>0</v>
      </c>
      <c r="V249" s="116">
        <f t="shared" si="32"/>
        <v>0</v>
      </c>
      <c r="W249" s="116">
        <f t="shared" si="32"/>
        <v>0</v>
      </c>
      <c r="X249" s="116">
        <f t="shared" si="32"/>
        <v>0</v>
      </c>
      <c r="Y249" s="116">
        <f t="shared" si="32"/>
        <v>0</v>
      </c>
      <c r="Z249" s="116">
        <f t="shared" si="32"/>
        <v>0</v>
      </c>
      <c r="AA249" s="116">
        <f t="shared" si="32"/>
        <v>0</v>
      </c>
      <c r="AB249" s="116">
        <f t="shared" si="32"/>
        <v>0</v>
      </c>
      <c r="AC249" s="116">
        <f t="shared" si="32"/>
        <v>0</v>
      </c>
      <c r="AD249" s="116">
        <f t="shared" si="32"/>
        <v>0</v>
      </c>
      <c r="AE249" s="116">
        <f t="shared" si="32"/>
        <v>0</v>
      </c>
      <c r="AF249" s="116">
        <f t="shared" si="32"/>
        <v>0</v>
      </c>
      <c r="AG249" s="116">
        <f t="shared" si="32"/>
        <v>0</v>
      </c>
      <c r="AH249" s="116">
        <f t="shared" si="32"/>
        <v>0</v>
      </c>
      <c r="AI249" s="116">
        <f t="shared" si="32"/>
        <v>0</v>
      </c>
      <c r="AJ249" s="117"/>
      <c r="AK249" s="117"/>
    </row>
    <row r="250" spans="1:49">
      <c r="A250" s="359">
        <v>5</v>
      </c>
      <c r="B250" s="360"/>
      <c r="C250" s="361" t="s">
        <v>96</v>
      </c>
      <c r="D250" s="189" t="s">
        <v>29</v>
      </c>
      <c r="E250" s="116">
        <f t="shared" ref="E250:AI250" si="33">COUNTIF(E234:E245,$D$280)</f>
        <v>0</v>
      </c>
      <c r="F250" s="116">
        <f t="shared" si="33"/>
        <v>0</v>
      </c>
      <c r="G250" s="116">
        <f t="shared" si="33"/>
        <v>0</v>
      </c>
      <c r="H250" s="116">
        <f t="shared" si="33"/>
        <v>0</v>
      </c>
      <c r="I250" s="116">
        <f t="shared" si="33"/>
        <v>0</v>
      </c>
      <c r="J250" s="116">
        <f t="shared" si="33"/>
        <v>0</v>
      </c>
      <c r="K250" s="116">
        <f t="shared" si="33"/>
        <v>0</v>
      </c>
      <c r="L250" s="116">
        <f t="shared" si="33"/>
        <v>0</v>
      </c>
      <c r="M250" s="116">
        <f t="shared" si="33"/>
        <v>0</v>
      </c>
      <c r="N250" s="116">
        <f t="shared" si="33"/>
        <v>0</v>
      </c>
      <c r="O250" s="116">
        <f t="shared" si="33"/>
        <v>0</v>
      </c>
      <c r="P250" s="116">
        <f t="shared" si="33"/>
        <v>0</v>
      </c>
      <c r="Q250" s="116">
        <f t="shared" si="33"/>
        <v>0</v>
      </c>
      <c r="R250" s="116">
        <f t="shared" si="33"/>
        <v>0</v>
      </c>
      <c r="S250" s="116">
        <f t="shared" si="33"/>
        <v>0</v>
      </c>
      <c r="T250" s="116">
        <f t="shared" si="33"/>
        <v>0</v>
      </c>
      <c r="U250" s="116">
        <f t="shared" si="33"/>
        <v>0</v>
      </c>
      <c r="V250" s="116">
        <f t="shared" si="33"/>
        <v>0</v>
      </c>
      <c r="W250" s="116">
        <f t="shared" si="33"/>
        <v>0</v>
      </c>
      <c r="X250" s="116">
        <f t="shared" si="33"/>
        <v>0</v>
      </c>
      <c r="Y250" s="116">
        <f t="shared" si="33"/>
        <v>0</v>
      </c>
      <c r="Z250" s="116">
        <f t="shared" si="33"/>
        <v>0</v>
      </c>
      <c r="AA250" s="116">
        <f t="shared" si="33"/>
        <v>0</v>
      </c>
      <c r="AB250" s="116">
        <f t="shared" si="33"/>
        <v>0</v>
      </c>
      <c r="AC250" s="116">
        <f t="shared" si="33"/>
        <v>0</v>
      </c>
      <c r="AD250" s="116">
        <f t="shared" si="33"/>
        <v>0</v>
      </c>
      <c r="AE250" s="116">
        <f t="shared" si="33"/>
        <v>0</v>
      </c>
      <c r="AF250" s="116">
        <f t="shared" si="33"/>
        <v>0</v>
      </c>
      <c r="AG250" s="116">
        <f t="shared" si="33"/>
        <v>0</v>
      </c>
      <c r="AH250" s="116">
        <f t="shared" si="33"/>
        <v>0</v>
      </c>
      <c r="AI250" s="116">
        <f t="shared" si="33"/>
        <v>0</v>
      </c>
      <c r="AJ250" s="117"/>
      <c r="AK250" s="117"/>
    </row>
    <row r="251" spans="1:49">
      <c r="A251" s="362">
        <v>4</v>
      </c>
      <c r="B251" s="363">
        <v>0.5</v>
      </c>
      <c r="C251" s="364" t="s">
        <v>97</v>
      </c>
      <c r="D251" s="122" t="s">
        <v>89</v>
      </c>
      <c r="E251" s="116">
        <f t="shared" ref="E251:AI251" si="34">COUNTIF(E234:E245,$D$281)</f>
        <v>0</v>
      </c>
      <c r="F251" s="116">
        <f t="shared" si="34"/>
        <v>0</v>
      </c>
      <c r="G251" s="116">
        <f t="shared" si="34"/>
        <v>0</v>
      </c>
      <c r="H251" s="116">
        <f t="shared" si="34"/>
        <v>0</v>
      </c>
      <c r="I251" s="116">
        <f t="shared" si="34"/>
        <v>0</v>
      </c>
      <c r="J251" s="116">
        <f t="shared" si="34"/>
        <v>0</v>
      </c>
      <c r="K251" s="116">
        <f t="shared" si="34"/>
        <v>0</v>
      </c>
      <c r="L251" s="116">
        <f t="shared" si="34"/>
        <v>0</v>
      </c>
      <c r="M251" s="116">
        <f t="shared" si="34"/>
        <v>0</v>
      </c>
      <c r="N251" s="116">
        <f t="shared" si="34"/>
        <v>0</v>
      </c>
      <c r="O251" s="116">
        <f t="shared" si="34"/>
        <v>0</v>
      </c>
      <c r="P251" s="116">
        <f t="shared" si="34"/>
        <v>0</v>
      </c>
      <c r="Q251" s="116">
        <f t="shared" si="34"/>
        <v>0</v>
      </c>
      <c r="R251" s="116">
        <f t="shared" si="34"/>
        <v>0</v>
      </c>
      <c r="S251" s="116">
        <f t="shared" si="34"/>
        <v>0</v>
      </c>
      <c r="T251" s="116">
        <f t="shared" si="34"/>
        <v>0</v>
      </c>
      <c r="U251" s="116">
        <f t="shared" si="34"/>
        <v>0</v>
      </c>
      <c r="V251" s="116">
        <f t="shared" si="34"/>
        <v>0</v>
      </c>
      <c r="W251" s="116">
        <f t="shared" si="34"/>
        <v>0</v>
      </c>
      <c r="X251" s="116">
        <f t="shared" si="34"/>
        <v>0</v>
      </c>
      <c r="Y251" s="116">
        <f t="shared" si="34"/>
        <v>0</v>
      </c>
      <c r="Z251" s="116">
        <f t="shared" si="34"/>
        <v>0</v>
      </c>
      <c r="AA251" s="116">
        <f t="shared" si="34"/>
        <v>0</v>
      </c>
      <c r="AB251" s="116">
        <f t="shared" si="34"/>
        <v>0</v>
      </c>
      <c r="AC251" s="116">
        <f t="shared" si="34"/>
        <v>0</v>
      </c>
      <c r="AD251" s="116">
        <f t="shared" si="34"/>
        <v>0</v>
      </c>
      <c r="AE251" s="116">
        <f t="shared" si="34"/>
        <v>0</v>
      </c>
      <c r="AF251" s="116">
        <f t="shared" si="34"/>
        <v>0</v>
      </c>
      <c r="AG251" s="116">
        <f t="shared" si="34"/>
        <v>0</v>
      </c>
      <c r="AH251" s="116">
        <f t="shared" si="34"/>
        <v>0</v>
      </c>
      <c r="AI251" s="116">
        <f t="shared" si="34"/>
        <v>0</v>
      </c>
    </row>
    <row r="252" spans="1:49">
      <c r="B252" s="15"/>
      <c r="C252" s="125"/>
      <c r="AJ252" s="132">
        <f>SUM(E252:X252)</f>
        <v>0</v>
      </c>
      <c r="AK252" s="133" t="s">
        <v>33</v>
      </c>
    </row>
    <row r="253" spans="1:49">
      <c r="A253" s="127" t="s">
        <v>32</v>
      </c>
      <c r="B253" s="128"/>
      <c r="C253" s="129">
        <f>SUM(AJ$4:AJ$9)</f>
        <v>0</v>
      </c>
      <c r="D253" s="130"/>
      <c r="E253" s="131">
        <f t="shared" ref="E253:AI253" si="35">SUM(E234:E245)</f>
        <v>0</v>
      </c>
      <c r="F253" s="131">
        <f t="shared" si="35"/>
        <v>0</v>
      </c>
      <c r="G253" s="131">
        <f t="shared" si="35"/>
        <v>0</v>
      </c>
      <c r="H253" s="131">
        <f t="shared" si="35"/>
        <v>0</v>
      </c>
      <c r="I253" s="131">
        <f t="shared" si="35"/>
        <v>0</v>
      </c>
      <c r="J253" s="131">
        <f t="shared" si="35"/>
        <v>0</v>
      </c>
      <c r="K253" s="131">
        <f t="shared" si="35"/>
        <v>0</v>
      </c>
      <c r="L253" s="131">
        <f t="shared" si="35"/>
        <v>0</v>
      </c>
      <c r="M253" s="131">
        <f t="shared" si="35"/>
        <v>0</v>
      </c>
      <c r="N253" s="131">
        <f t="shared" si="35"/>
        <v>0</v>
      </c>
      <c r="O253" s="131">
        <f t="shared" si="35"/>
        <v>0</v>
      </c>
      <c r="P253" s="131">
        <f t="shared" si="35"/>
        <v>0</v>
      </c>
      <c r="Q253" s="131">
        <f t="shared" si="35"/>
        <v>0</v>
      </c>
      <c r="R253" s="131">
        <f t="shared" si="35"/>
        <v>0</v>
      </c>
      <c r="S253" s="131">
        <f t="shared" si="35"/>
        <v>0</v>
      </c>
      <c r="T253" s="131">
        <f t="shared" si="35"/>
        <v>0</v>
      </c>
      <c r="U253" s="131">
        <f t="shared" si="35"/>
        <v>0</v>
      </c>
      <c r="V253" s="131">
        <f t="shared" si="35"/>
        <v>0</v>
      </c>
      <c r="W253" s="131">
        <f t="shared" si="35"/>
        <v>0</v>
      </c>
      <c r="X253" s="131">
        <f t="shared" si="35"/>
        <v>0</v>
      </c>
      <c r="Y253" s="131">
        <f t="shared" si="35"/>
        <v>0</v>
      </c>
      <c r="Z253" s="131">
        <f t="shared" si="35"/>
        <v>0</v>
      </c>
      <c r="AA253" s="131">
        <f t="shared" si="35"/>
        <v>0</v>
      </c>
      <c r="AB253" s="131">
        <f t="shared" si="35"/>
        <v>0</v>
      </c>
      <c r="AC253" s="131">
        <f t="shared" si="35"/>
        <v>0</v>
      </c>
      <c r="AD253" s="131">
        <f t="shared" si="35"/>
        <v>0</v>
      </c>
      <c r="AE253" s="131">
        <f t="shared" si="35"/>
        <v>0</v>
      </c>
      <c r="AF253" s="131">
        <f t="shared" si="35"/>
        <v>0</v>
      </c>
      <c r="AG253" s="131">
        <f t="shared" si="35"/>
        <v>0</v>
      </c>
      <c r="AH253" s="131">
        <f t="shared" si="35"/>
        <v>0</v>
      </c>
      <c r="AI253" s="131">
        <f t="shared" si="35"/>
        <v>0</v>
      </c>
      <c r="AJ253" s="138">
        <f>SUM(AJ234:AK245)</f>
        <v>0</v>
      </c>
      <c r="AK253" s="133" t="s">
        <v>35</v>
      </c>
    </row>
    <row r="254" spans="1:49">
      <c r="A254" s="135" t="s">
        <v>34</v>
      </c>
      <c r="B254" s="136"/>
      <c r="C254" s="129">
        <f>SUM(AK$4:AK$9)</f>
        <v>0</v>
      </c>
      <c r="D254" s="130"/>
      <c r="E254" s="137" t="str">
        <f>IF(E253=8.5,1,"ERRORE")</f>
        <v>ERRORE</v>
      </c>
      <c r="F254" s="137" t="str">
        <f>IF(F253=9.5,1,"ERRORE")</f>
        <v>ERRORE</v>
      </c>
      <c r="G254" s="137" t="str">
        <f>IF(G253=5.5,1,"ERRORE")</f>
        <v>ERRORE</v>
      </c>
      <c r="H254" s="137">
        <f>IF(H253=0,1,"ERRORE")</f>
        <v>1</v>
      </c>
      <c r="I254" s="137">
        <f>IF(I253=0,1,"ERRORE")</f>
        <v>1</v>
      </c>
      <c r="J254" s="137" t="str">
        <f>IF(J253=8,1,"ERRORE")</f>
        <v>ERRORE</v>
      </c>
      <c r="K254" s="137" t="str">
        <f>IF(K253=8.5,1,"ERRORE")</f>
        <v>ERRORE</v>
      </c>
      <c r="L254" s="137" t="str">
        <f>IF(L253=8.5,1,"ERRORE")</f>
        <v>ERRORE</v>
      </c>
      <c r="M254" s="137" t="str">
        <f>IF(M253=9.5,1,"ERRORE")</f>
        <v>ERRORE</v>
      </c>
      <c r="N254" s="137" t="str">
        <f>IF(N253=5.5,1,"ERRORE")</f>
        <v>ERRORE</v>
      </c>
      <c r="O254" s="137">
        <f>IF(O253=0,1,"ERRORE")</f>
        <v>1</v>
      </c>
      <c r="P254" s="137">
        <f>IF(P253=0,1,"ERRORE")</f>
        <v>1</v>
      </c>
      <c r="Q254" s="137" t="str">
        <f>IF(Q253=8,1,"ERRORE")</f>
        <v>ERRORE</v>
      </c>
      <c r="R254" s="137" t="str">
        <f>IF(R253=8.5,1,"ERRORE")</f>
        <v>ERRORE</v>
      </c>
      <c r="S254" s="137" t="str">
        <f>IF(S253=8.5,1,"ERRORE")</f>
        <v>ERRORE</v>
      </c>
      <c r="T254" s="137" t="str">
        <f>IF(T253=9.5,1,"ERRORE")</f>
        <v>ERRORE</v>
      </c>
      <c r="U254" s="137" t="str">
        <f>IF(U253=5.5,1,"ERRORE")</f>
        <v>ERRORE</v>
      </c>
      <c r="V254" s="137">
        <f>IF(V253=0,1,"ERRORE")</f>
        <v>1</v>
      </c>
      <c r="W254" s="137">
        <f>IF(W253=0,1,"ERRORE")</f>
        <v>1</v>
      </c>
      <c r="X254" s="137" t="str">
        <f>IF(X253=8,1,"ERRORE")</f>
        <v>ERRORE</v>
      </c>
      <c r="Y254" s="137" t="str">
        <f>IF(Y253=8.5,1,"ERRORE")</f>
        <v>ERRORE</v>
      </c>
      <c r="Z254" s="137" t="str">
        <f>IF(Z253=8.5,1,"ERRORE")</f>
        <v>ERRORE</v>
      </c>
      <c r="AA254" s="137" t="str">
        <f>IF(AA253=9.5,1,"ERRORE")</f>
        <v>ERRORE</v>
      </c>
      <c r="AB254" s="137" t="str">
        <f>IF(AB253=9.5,1,"ERRORE")</f>
        <v>ERRORE</v>
      </c>
      <c r="AC254" s="137" t="str">
        <f>IF(AC253=5.5,1,"ERRORE")</f>
        <v>ERRORE</v>
      </c>
      <c r="AD254" s="137">
        <f>IF(AD253=0,1,"ERRORE")</f>
        <v>1</v>
      </c>
      <c r="AE254" s="137" t="str">
        <f>IF(AE253=8,1,"ERRORE")</f>
        <v>ERRORE</v>
      </c>
      <c r="AF254" s="137" t="str">
        <f>IF(AF253=8,1,"ERRORE")</f>
        <v>ERRORE</v>
      </c>
      <c r="AG254" s="137" t="str">
        <f>IF(AG253=8.5,1,"ERRORE")</f>
        <v>ERRORE</v>
      </c>
      <c r="AH254" s="137" t="str">
        <f>IF(AH253=9.5,1,"ERRORE")</f>
        <v>ERRORE</v>
      </c>
      <c r="AI254" s="137" t="str">
        <f>IF(AI253=5.5,1,"ERRORE")</f>
        <v>ERRORE</v>
      </c>
      <c r="AJ254" s="142"/>
    </row>
    <row r="255" spans="1:49">
      <c r="E255" s="31" t="s">
        <v>62</v>
      </c>
      <c r="F255" s="31" t="s">
        <v>85</v>
      </c>
      <c r="G255" s="31" t="s">
        <v>62</v>
      </c>
      <c r="H255" s="31" t="s">
        <v>85</v>
      </c>
      <c r="I255" s="31" t="s">
        <v>29</v>
      </c>
    </row>
    <row r="256" spans="1:49">
      <c r="E256" s="338"/>
      <c r="F256" s="339" t="s">
        <v>88</v>
      </c>
      <c r="G256" s="340"/>
      <c r="H256" s="339" t="s">
        <v>89</v>
      </c>
      <c r="I256" s="340"/>
      <c r="W256" s="365"/>
    </row>
    <row r="257" spans="1:38">
      <c r="B257" s="75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</row>
    <row r="258" spans="1:38">
      <c r="B258" s="15"/>
      <c r="C258" s="16" t="s">
        <v>286</v>
      </c>
      <c r="D258" s="17"/>
      <c r="E258" s="18">
        <v>1</v>
      </c>
      <c r="F258" s="18">
        <v>2</v>
      </c>
      <c r="G258" s="18">
        <v>3</v>
      </c>
      <c r="H258" s="18">
        <v>4</v>
      </c>
      <c r="I258" s="18">
        <v>5</v>
      </c>
      <c r="J258" s="18">
        <v>6</v>
      </c>
      <c r="K258" s="18">
        <v>7</v>
      </c>
      <c r="L258" s="18">
        <v>8</v>
      </c>
      <c r="M258" s="18">
        <v>9</v>
      </c>
      <c r="N258" s="18">
        <v>10</v>
      </c>
      <c r="O258" s="18">
        <v>11</v>
      </c>
      <c r="P258" s="18">
        <v>12</v>
      </c>
      <c r="Q258" s="18">
        <v>13</v>
      </c>
      <c r="R258" s="18">
        <v>14</v>
      </c>
      <c r="S258" s="18">
        <v>15</v>
      </c>
      <c r="T258" s="18">
        <v>16</v>
      </c>
      <c r="U258" s="18">
        <v>17</v>
      </c>
      <c r="V258" s="18">
        <v>18</v>
      </c>
      <c r="W258" s="18">
        <v>19</v>
      </c>
      <c r="X258" s="18">
        <v>20</v>
      </c>
      <c r="Y258" s="18">
        <v>21</v>
      </c>
      <c r="Z258" s="18">
        <v>22</v>
      </c>
      <c r="AA258" s="18">
        <v>23</v>
      </c>
      <c r="AB258" s="18">
        <v>24</v>
      </c>
      <c r="AC258" s="18">
        <v>25</v>
      </c>
      <c r="AD258" s="18">
        <v>26</v>
      </c>
      <c r="AE258" s="18">
        <v>27</v>
      </c>
      <c r="AF258" s="18">
        <v>28</v>
      </c>
      <c r="AG258" s="18">
        <v>29</v>
      </c>
      <c r="AH258" s="18">
        <v>30</v>
      </c>
      <c r="AI258" s="18">
        <v>31</v>
      </c>
      <c r="AJ258" s="17"/>
      <c r="AK258" s="17"/>
    </row>
    <row r="259" spans="1:38">
      <c r="B259" s="15" t="s">
        <v>2</v>
      </c>
      <c r="C259" s="81" t="s">
        <v>98</v>
      </c>
      <c r="D259" s="22"/>
      <c r="E259" s="26" t="s">
        <v>89</v>
      </c>
      <c r="F259" s="936" t="s">
        <v>4</v>
      </c>
      <c r="G259" s="26" t="s">
        <v>186</v>
      </c>
      <c r="H259" s="26" t="s">
        <v>29</v>
      </c>
      <c r="I259" s="26" t="s">
        <v>29</v>
      </c>
      <c r="J259" s="26" t="s">
        <v>187</v>
      </c>
      <c r="K259" s="1184" t="s">
        <v>188</v>
      </c>
      <c r="L259" s="1186" t="s">
        <v>89</v>
      </c>
      <c r="M259" s="936" t="s">
        <v>4</v>
      </c>
      <c r="N259" s="26" t="s">
        <v>186</v>
      </c>
      <c r="O259" s="26" t="s">
        <v>29</v>
      </c>
      <c r="P259" s="26" t="s">
        <v>29</v>
      </c>
      <c r="Q259" s="26" t="s">
        <v>187</v>
      </c>
      <c r="R259" s="1184" t="s">
        <v>188</v>
      </c>
      <c r="S259" s="26" t="s">
        <v>89</v>
      </c>
      <c r="T259" s="936" t="s">
        <v>4</v>
      </c>
      <c r="U259" s="26" t="s">
        <v>186</v>
      </c>
      <c r="V259" s="26" t="s">
        <v>29</v>
      </c>
      <c r="W259" s="26" t="s">
        <v>29</v>
      </c>
      <c r="X259" s="26" t="s">
        <v>187</v>
      </c>
      <c r="Y259" s="1184" t="s">
        <v>188</v>
      </c>
      <c r="Z259" s="26" t="s">
        <v>89</v>
      </c>
      <c r="AA259" s="936" t="s">
        <v>4</v>
      </c>
      <c r="AB259" s="26" t="s">
        <v>186</v>
      </c>
      <c r="AC259" s="1186" t="s">
        <v>29</v>
      </c>
      <c r="AD259" s="1186" t="s">
        <v>29</v>
      </c>
      <c r="AE259" s="26" t="s">
        <v>187</v>
      </c>
      <c r="AF259" s="1184" t="s">
        <v>188</v>
      </c>
      <c r="AG259" s="26" t="s">
        <v>89</v>
      </c>
      <c r="AH259" s="936" t="s">
        <v>4</v>
      </c>
      <c r="AI259" s="26" t="s">
        <v>186</v>
      </c>
      <c r="AJ259" s="27" t="s">
        <v>4</v>
      </c>
      <c r="AK259" s="28" t="s">
        <v>5</v>
      </c>
    </row>
    <row r="260" spans="1:38">
      <c r="B260" s="83"/>
      <c r="C260" s="12" t="s">
        <v>14</v>
      </c>
      <c r="D260" s="152" t="s">
        <v>7</v>
      </c>
      <c r="E260" s="55" t="s">
        <v>29</v>
      </c>
      <c r="F260" s="938" t="s">
        <v>29</v>
      </c>
      <c r="G260" s="55" t="s">
        <v>29</v>
      </c>
      <c r="H260" s="55" t="s">
        <v>355</v>
      </c>
      <c r="I260" s="55" t="s">
        <v>49</v>
      </c>
      <c r="J260" s="55" t="s">
        <v>108</v>
      </c>
      <c r="K260" s="939" t="s">
        <v>108</v>
      </c>
      <c r="L260" s="1147" t="s">
        <v>108</v>
      </c>
      <c r="M260" s="938" t="s">
        <v>108</v>
      </c>
      <c r="N260" s="55" t="s">
        <v>108</v>
      </c>
      <c r="O260" s="55" t="s">
        <v>51</v>
      </c>
      <c r="P260" s="55" t="s">
        <v>355</v>
      </c>
      <c r="Q260" s="55" t="s">
        <v>355</v>
      </c>
      <c r="R260" s="939" t="s">
        <v>31</v>
      </c>
      <c r="S260" s="55" t="s">
        <v>31</v>
      </c>
      <c r="T260" s="938" t="s">
        <v>31</v>
      </c>
      <c r="U260" s="47" t="s">
        <v>31</v>
      </c>
      <c r="V260" s="47" t="s">
        <v>31</v>
      </c>
      <c r="W260" s="47" t="s">
        <v>31</v>
      </c>
      <c r="X260" s="47" t="s">
        <v>355</v>
      </c>
      <c r="Y260" s="939" t="s">
        <v>355</v>
      </c>
      <c r="Z260" s="55" t="s">
        <v>29</v>
      </c>
      <c r="AA260" s="938" t="s">
        <v>29</v>
      </c>
      <c r="AB260" s="47" t="s">
        <v>29</v>
      </c>
      <c r="AC260" s="1147" t="s">
        <v>29</v>
      </c>
      <c r="AD260" s="1147" t="s">
        <v>29</v>
      </c>
      <c r="AE260" s="373" t="s">
        <v>29</v>
      </c>
      <c r="AF260" s="939" t="s">
        <v>355</v>
      </c>
      <c r="AG260" s="55" t="s">
        <v>49</v>
      </c>
      <c r="AH260" s="938" t="s">
        <v>108</v>
      </c>
      <c r="AI260" s="47" t="s">
        <v>108</v>
      </c>
      <c r="AJ260" s="368"/>
      <c r="AK260" s="33"/>
    </row>
    <row r="261" spans="1:38" ht="18">
      <c r="B261" s="83"/>
      <c r="C261" s="12"/>
      <c r="D261" s="152"/>
      <c r="E261" s="36"/>
      <c r="F261" s="1544" t="s">
        <v>356</v>
      </c>
      <c r="G261" s="36"/>
      <c r="H261" s="36"/>
      <c r="I261" s="1544" t="s">
        <v>356</v>
      </c>
      <c r="J261" s="36"/>
      <c r="K261" s="1544" t="s">
        <v>356</v>
      </c>
      <c r="L261" s="1148"/>
      <c r="M261" s="1544" t="s">
        <v>356</v>
      </c>
      <c r="N261" s="36"/>
      <c r="O261" s="36"/>
      <c r="P261" s="1544" t="s">
        <v>356</v>
      </c>
      <c r="Q261" s="36"/>
      <c r="R261" s="1544" t="s">
        <v>356</v>
      </c>
      <c r="S261" s="36"/>
      <c r="T261" s="1544" t="s">
        <v>356</v>
      </c>
      <c r="U261" s="36"/>
      <c r="V261" s="36"/>
      <c r="W261" s="1544" t="s">
        <v>356</v>
      </c>
      <c r="X261" s="36"/>
      <c r="Y261" s="1544" t="s">
        <v>356</v>
      </c>
      <c r="Z261" s="36"/>
      <c r="AA261" s="1544" t="s">
        <v>356</v>
      </c>
      <c r="AB261" s="36"/>
      <c r="AC261" s="1148"/>
      <c r="AD261" s="1544" t="s">
        <v>356</v>
      </c>
      <c r="AE261" s="36"/>
      <c r="AF261" s="1544" t="s">
        <v>356</v>
      </c>
      <c r="AG261" s="36"/>
      <c r="AH261" s="1544" t="s">
        <v>356</v>
      </c>
      <c r="AI261" s="36"/>
      <c r="AJ261" s="368"/>
      <c r="AK261" s="33"/>
      <c r="AL261" s="1545" t="s">
        <v>357</v>
      </c>
    </row>
    <row r="262" spans="1:38">
      <c r="B262" s="91"/>
      <c r="C262" s="12"/>
      <c r="D262" s="158" t="s">
        <v>8</v>
      </c>
      <c r="E262" s="370"/>
      <c r="F262" s="976"/>
      <c r="G262" s="370"/>
      <c r="H262" s="370"/>
      <c r="I262" s="370"/>
      <c r="J262" s="370"/>
      <c r="K262" s="977"/>
      <c r="L262" s="1149"/>
      <c r="M262" s="976"/>
      <c r="N262" s="370"/>
      <c r="O262" s="370"/>
      <c r="P262" s="370"/>
      <c r="Q262" s="370"/>
      <c r="R262" s="977"/>
      <c r="S262" s="53"/>
      <c r="T262" s="976"/>
      <c r="U262" s="53"/>
      <c r="V262" s="53"/>
      <c r="W262" s="53"/>
      <c r="X262" s="53"/>
      <c r="Y262" s="977"/>
      <c r="Z262" s="53"/>
      <c r="AA262" s="976"/>
      <c r="AB262" s="53"/>
      <c r="AC262" s="1149"/>
      <c r="AD262" s="1149"/>
      <c r="AE262" s="53"/>
      <c r="AF262" s="977"/>
      <c r="AG262" s="53"/>
      <c r="AH262" s="976"/>
      <c r="AI262" s="53"/>
      <c r="AJ262" s="369">
        <f>SUM(F262:AE262)</f>
        <v>0</v>
      </c>
      <c r="AK262" s="38">
        <f>SUM(F263:AE263)</f>
        <v>0</v>
      </c>
    </row>
    <row r="263" spans="1:38">
      <c r="A263" s="39"/>
      <c r="B263" s="97"/>
      <c r="C263" s="98">
        <f>SUM(AJ260:AK263)</f>
        <v>0</v>
      </c>
      <c r="D263" s="164" t="s">
        <v>9</v>
      </c>
      <c r="E263" s="370"/>
      <c r="F263" s="976"/>
      <c r="G263" s="370"/>
      <c r="H263" s="370"/>
      <c r="I263" s="370"/>
      <c r="J263" s="370"/>
      <c r="K263" s="977"/>
      <c r="L263" s="1149"/>
      <c r="M263" s="976"/>
      <c r="N263" s="370"/>
      <c r="O263" s="370"/>
      <c r="P263" s="370"/>
      <c r="Q263" s="370"/>
      <c r="R263" s="977"/>
      <c r="S263" s="53"/>
      <c r="T263" s="976"/>
      <c r="U263" s="53"/>
      <c r="V263" s="53"/>
      <c r="W263" s="53"/>
      <c r="X263" s="53"/>
      <c r="Y263" s="977"/>
      <c r="Z263" s="53"/>
      <c r="AA263" s="976"/>
      <c r="AB263" s="53"/>
      <c r="AC263" s="1149"/>
      <c r="AD263" s="1149"/>
      <c r="AE263" s="53"/>
      <c r="AF263" s="977"/>
      <c r="AG263" s="53"/>
      <c r="AH263" s="976"/>
      <c r="AI263" s="53"/>
      <c r="AJ263" s="371"/>
      <c r="AK263" s="33"/>
    </row>
    <row r="264" spans="1:38">
      <c r="A264" s="39"/>
      <c r="B264" s="29"/>
      <c r="C264" s="176"/>
      <c r="D264" s="177"/>
      <c r="E264" s="109"/>
      <c r="F264" s="110"/>
      <c r="G264" s="109"/>
      <c r="H264" s="110"/>
      <c r="I264" s="109"/>
      <c r="J264" s="109"/>
      <c r="K264" s="110"/>
      <c r="L264" s="109"/>
      <c r="M264" s="110"/>
      <c r="N264" s="110"/>
      <c r="O264" s="109"/>
      <c r="P264" s="109"/>
      <c r="Q264" s="110"/>
      <c r="R264" s="110"/>
      <c r="S264" s="109"/>
      <c r="T264" s="110"/>
      <c r="U264" s="109"/>
      <c r="V264" s="110"/>
      <c r="W264" s="109"/>
      <c r="X264" s="109"/>
      <c r="Y264" s="110"/>
      <c r="Z264" s="109"/>
      <c r="AA264" s="110"/>
      <c r="AB264" s="110"/>
      <c r="AC264" s="109"/>
      <c r="AD264" s="109"/>
      <c r="AE264" s="109"/>
      <c r="AF264" s="110"/>
      <c r="AG264" s="109"/>
      <c r="AH264" s="109"/>
      <c r="AI264" s="110"/>
      <c r="AJ264" s="111"/>
      <c r="AK264" s="111"/>
    </row>
    <row r="265" spans="1:38">
      <c r="A265" s="106" t="s">
        <v>4</v>
      </c>
      <c r="B265" s="178" t="s">
        <v>5</v>
      </c>
      <c r="C265" s="108" t="s">
        <v>27</v>
      </c>
      <c r="D265" s="109"/>
      <c r="E265" s="109"/>
      <c r="F265" s="110"/>
      <c r="G265" s="110"/>
      <c r="H265" s="110"/>
      <c r="I265" s="109"/>
      <c r="J265" s="109"/>
      <c r="K265" s="109"/>
      <c r="L265" s="109"/>
      <c r="M265" s="110"/>
      <c r="N265" s="379"/>
      <c r="O265" s="110"/>
      <c r="P265" s="109"/>
      <c r="Q265" s="109"/>
      <c r="R265" s="109"/>
      <c r="S265" s="109"/>
      <c r="T265" s="110"/>
      <c r="U265" s="110"/>
      <c r="V265" s="110"/>
      <c r="W265" s="109"/>
      <c r="X265" s="109"/>
      <c r="Y265" s="109"/>
      <c r="Z265" s="109"/>
      <c r="AA265" s="110"/>
      <c r="AB265" s="110"/>
      <c r="AC265" s="110"/>
      <c r="AD265" s="109"/>
      <c r="AE265" s="109"/>
      <c r="AF265" s="109"/>
      <c r="AG265" s="109"/>
      <c r="AH265" s="109"/>
      <c r="AI265" s="110"/>
      <c r="AJ265" s="111"/>
      <c r="AK265" s="111"/>
    </row>
    <row r="266" spans="1:38">
      <c r="A266" s="380"/>
      <c r="B266" s="113">
        <v>6</v>
      </c>
      <c r="C266" s="381" t="s">
        <v>105</v>
      </c>
      <c r="D266" s="382" t="s">
        <v>51</v>
      </c>
      <c r="E266" s="116">
        <f t="shared" ref="E266:AI266" si="36">COUNTIF(E260:E263,$D$296)</f>
        <v>0</v>
      </c>
      <c r="F266" s="116">
        <f t="shared" si="36"/>
        <v>0</v>
      </c>
      <c r="G266" s="116">
        <f t="shared" si="36"/>
        <v>0</v>
      </c>
      <c r="H266" s="116">
        <f t="shared" si="36"/>
        <v>0</v>
      </c>
      <c r="I266" s="116">
        <f t="shared" si="36"/>
        <v>0</v>
      </c>
      <c r="J266" s="116">
        <f t="shared" si="36"/>
        <v>0</v>
      </c>
      <c r="K266" s="116">
        <f t="shared" si="36"/>
        <v>0</v>
      </c>
      <c r="L266" s="116">
        <f t="shared" si="36"/>
        <v>0</v>
      </c>
      <c r="M266" s="116">
        <f t="shared" si="36"/>
        <v>0</v>
      </c>
      <c r="N266" s="116">
        <f t="shared" si="36"/>
        <v>0</v>
      </c>
      <c r="O266" s="116">
        <f t="shared" si="36"/>
        <v>0</v>
      </c>
      <c r="P266" s="116">
        <f t="shared" si="36"/>
        <v>0</v>
      </c>
      <c r="Q266" s="116">
        <f t="shared" si="36"/>
        <v>0</v>
      </c>
      <c r="R266" s="116">
        <f t="shared" si="36"/>
        <v>0</v>
      </c>
      <c r="S266" s="116">
        <f t="shared" si="36"/>
        <v>0</v>
      </c>
      <c r="T266" s="116">
        <f t="shared" si="36"/>
        <v>0</v>
      </c>
      <c r="U266" s="116">
        <f t="shared" si="36"/>
        <v>0</v>
      </c>
      <c r="V266" s="116">
        <f t="shared" si="36"/>
        <v>0</v>
      </c>
      <c r="W266" s="116">
        <f t="shared" si="36"/>
        <v>0</v>
      </c>
      <c r="X266" s="116">
        <f t="shared" si="36"/>
        <v>0</v>
      </c>
      <c r="Y266" s="116">
        <f t="shared" si="36"/>
        <v>0</v>
      </c>
      <c r="Z266" s="116">
        <f t="shared" si="36"/>
        <v>0</v>
      </c>
      <c r="AA266" s="116">
        <f t="shared" si="36"/>
        <v>0</v>
      </c>
      <c r="AB266" s="116">
        <f t="shared" si="36"/>
        <v>0</v>
      </c>
      <c r="AC266" s="116">
        <f t="shared" si="36"/>
        <v>0</v>
      </c>
      <c r="AD266" s="116">
        <f t="shared" si="36"/>
        <v>0</v>
      </c>
      <c r="AE266" s="116">
        <f t="shared" si="36"/>
        <v>0</v>
      </c>
      <c r="AF266" s="116">
        <f t="shared" si="36"/>
        <v>0</v>
      </c>
      <c r="AG266" s="116">
        <f t="shared" si="36"/>
        <v>0</v>
      </c>
      <c r="AH266" s="116">
        <f t="shared" si="36"/>
        <v>0</v>
      </c>
      <c r="AI266" s="116">
        <f t="shared" si="36"/>
        <v>0</v>
      </c>
      <c r="AJ266" s="117"/>
      <c r="AK266" s="117"/>
    </row>
    <row r="267" spans="1:38">
      <c r="A267" s="383">
        <v>8</v>
      </c>
      <c r="B267" s="295"/>
      <c r="C267" s="384" t="s">
        <v>45</v>
      </c>
      <c r="D267" s="94" t="s">
        <v>29</v>
      </c>
      <c r="E267" s="185">
        <f t="shared" ref="E267:AI267" si="37">COUNTIF(E260:E263,$D$297)</f>
        <v>0</v>
      </c>
      <c r="F267" s="185">
        <f t="shared" si="37"/>
        <v>0</v>
      </c>
      <c r="G267" s="185">
        <f t="shared" si="37"/>
        <v>0</v>
      </c>
      <c r="H267" s="185">
        <f t="shared" si="37"/>
        <v>0</v>
      </c>
      <c r="I267" s="185">
        <f t="shared" si="37"/>
        <v>0</v>
      </c>
      <c r="J267" s="185">
        <f t="shared" si="37"/>
        <v>0</v>
      </c>
      <c r="K267" s="185">
        <f t="shared" si="37"/>
        <v>0</v>
      </c>
      <c r="L267" s="185">
        <f t="shared" si="37"/>
        <v>0</v>
      </c>
      <c r="M267" s="185">
        <f t="shared" si="37"/>
        <v>0</v>
      </c>
      <c r="N267" s="185">
        <f t="shared" si="37"/>
        <v>0</v>
      </c>
      <c r="O267" s="185">
        <f t="shared" si="37"/>
        <v>0</v>
      </c>
      <c r="P267" s="185">
        <f t="shared" si="37"/>
        <v>0</v>
      </c>
      <c r="Q267" s="185">
        <f t="shared" si="37"/>
        <v>0</v>
      </c>
      <c r="R267" s="185">
        <f t="shared" si="37"/>
        <v>0</v>
      </c>
      <c r="S267" s="185">
        <f t="shared" si="37"/>
        <v>0</v>
      </c>
      <c r="T267" s="185">
        <f t="shared" si="37"/>
        <v>0</v>
      </c>
      <c r="U267" s="185">
        <f t="shared" si="37"/>
        <v>0</v>
      </c>
      <c r="V267" s="185">
        <f t="shared" si="37"/>
        <v>0</v>
      </c>
      <c r="W267" s="185">
        <f t="shared" si="37"/>
        <v>0</v>
      </c>
      <c r="X267" s="185">
        <f t="shared" si="37"/>
        <v>0</v>
      </c>
      <c r="Y267" s="185">
        <f t="shared" si="37"/>
        <v>0</v>
      </c>
      <c r="Z267" s="185">
        <f t="shared" si="37"/>
        <v>0</v>
      </c>
      <c r="AA267" s="185">
        <f t="shared" si="37"/>
        <v>0</v>
      </c>
      <c r="AB267" s="185">
        <f t="shared" si="37"/>
        <v>0</v>
      </c>
      <c r="AC267" s="185">
        <f t="shared" si="37"/>
        <v>0</v>
      </c>
      <c r="AD267" s="185">
        <f t="shared" si="37"/>
        <v>0</v>
      </c>
      <c r="AE267" s="185">
        <f t="shared" si="37"/>
        <v>0</v>
      </c>
      <c r="AF267" s="185">
        <f t="shared" si="37"/>
        <v>0</v>
      </c>
      <c r="AG267" s="185">
        <f t="shared" si="37"/>
        <v>0</v>
      </c>
      <c r="AH267" s="185">
        <f t="shared" si="37"/>
        <v>0</v>
      </c>
      <c r="AI267" s="185">
        <f t="shared" si="37"/>
        <v>0</v>
      </c>
      <c r="AJ267" s="117"/>
      <c r="AK267" s="117"/>
    </row>
    <row r="268" spans="1:38">
      <c r="A268" s="181">
        <v>8</v>
      </c>
      <c r="B268" s="385"/>
      <c r="C268" s="384" t="s">
        <v>46</v>
      </c>
      <c r="D268" s="94" t="s">
        <v>31</v>
      </c>
      <c r="E268" s="185">
        <f t="shared" ref="E268:AI268" si="38">COUNTIF(E260:E263,$D$298)</f>
        <v>0</v>
      </c>
      <c r="F268" s="185">
        <f t="shared" si="38"/>
        <v>0</v>
      </c>
      <c r="G268" s="185">
        <f t="shared" si="38"/>
        <v>0</v>
      </c>
      <c r="H268" s="185">
        <f t="shared" si="38"/>
        <v>0</v>
      </c>
      <c r="I268" s="185">
        <f t="shared" si="38"/>
        <v>0</v>
      </c>
      <c r="J268" s="185">
        <f t="shared" si="38"/>
        <v>0</v>
      </c>
      <c r="K268" s="185">
        <f t="shared" si="38"/>
        <v>0</v>
      </c>
      <c r="L268" s="185">
        <f t="shared" si="38"/>
        <v>0</v>
      </c>
      <c r="M268" s="185">
        <f t="shared" si="38"/>
        <v>0</v>
      </c>
      <c r="N268" s="185">
        <f t="shared" si="38"/>
        <v>0</v>
      </c>
      <c r="O268" s="185">
        <f t="shared" si="38"/>
        <v>0</v>
      </c>
      <c r="P268" s="185">
        <f t="shared" si="38"/>
        <v>0</v>
      </c>
      <c r="Q268" s="185">
        <f t="shared" si="38"/>
        <v>0</v>
      </c>
      <c r="R268" s="185">
        <f t="shared" si="38"/>
        <v>0</v>
      </c>
      <c r="S268" s="185">
        <f t="shared" si="38"/>
        <v>0</v>
      </c>
      <c r="T268" s="185">
        <f t="shared" si="38"/>
        <v>0</v>
      </c>
      <c r="U268" s="185">
        <f t="shared" si="38"/>
        <v>0</v>
      </c>
      <c r="V268" s="185">
        <f t="shared" si="38"/>
        <v>0</v>
      </c>
      <c r="W268" s="185">
        <f t="shared" si="38"/>
        <v>0</v>
      </c>
      <c r="X268" s="185">
        <f t="shared" si="38"/>
        <v>0</v>
      </c>
      <c r="Y268" s="185">
        <f t="shared" si="38"/>
        <v>0</v>
      </c>
      <c r="Z268" s="185">
        <f t="shared" si="38"/>
        <v>0</v>
      </c>
      <c r="AA268" s="185">
        <f t="shared" si="38"/>
        <v>0</v>
      </c>
      <c r="AB268" s="185">
        <f t="shared" si="38"/>
        <v>0</v>
      </c>
      <c r="AC268" s="185">
        <f t="shared" si="38"/>
        <v>0</v>
      </c>
      <c r="AD268" s="185">
        <f t="shared" si="38"/>
        <v>0</v>
      </c>
      <c r="AE268" s="185">
        <f t="shared" si="38"/>
        <v>0</v>
      </c>
      <c r="AF268" s="185">
        <f t="shared" si="38"/>
        <v>0</v>
      </c>
      <c r="AG268" s="185">
        <f t="shared" si="38"/>
        <v>0</v>
      </c>
      <c r="AH268" s="185">
        <f t="shared" si="38"/>
        <v>0</v>
      </c>
      <c r="AI268" s="185">
        <f t="shared" si="38"/>
        <v>0</v>
      </c>
      <c r="AJ268" s="117"/>
      <c r="AK268" s="117"/>
    </row>
    <row r="269" spans="1:38">
      <c r="A269" s="181"/>
      <c r="B269" s="295">
        <v>2</v>
      </c>
      <c r="C269" s="384" t="s">
        <v>106</v>
      </c>
      <c r="D269" s="386" t="s">
        <v>49</v>
      </c>
      <c r="E269" s="387">
        <f t="shared" ref="E269:AI269" si="39">COUNTIF(E260:E263,$D$299)</f>
        <v>0</v>
      </c>
      <c r="F269" s="387">
        <f t="shared" si="39"/>
        <v>0</v>
      </c>
      <c r="G269" s="387">
        <f t="shared" si="39"/>
        <v>0</v>
      </c>
      <c r="H269" s="387">
        <f t="shared" si="39"/>
        <v>0</v>
      </c>
      <c r="I269" s="387">
        <f t="shared" si="39"/>
        <v>0</v>
      </c>
      <c r="J269" s="387">
        <f t="shared" si="39"/>
        <v>0</v>
      </c>
      <c r="K269" s="387">
        <f t="shared" si="39"/>
        <v>0</v>
      </c>
      <c r="L269" s="387">
        <f t="shared" si="39"/>
        <v>0</v>
      </c>
      <c r="M269" s="387">
        <f t="shared" si="39"/>
        <v>0</v>
      </c>
      <c r="N269" s="387">
        <f t="shared" si="39"/>
        <v>0</v>
      </c>
      <c r="O269" s="387">
        <f t="shared" si="39"/>
        <v>0</v>
      </c>
      <c r="P269" s="387">
        <f t="shared" si="39"/>
        <v>0</v>
      </c>
      <c r="Q269" s="387">
        <f t="shared" si="39"/>
        <v>0</v>
      </c>
      <c r="R269" s="387">
        <f t="shared" si="39"/>
        <v>0</v>
      </c>
      <c r="S269" s="387">
        <f t="shared" si="39"/>
        <v>0</v>
      </c>
      <c r="T269" s="387">
        <f t="shared" si="39"/>
        <v>0</v>
      </c>
      <c r="U269" s="387">
        <f t="shared" si="39"/>
        <v>0</v>
      </c>
      <c r="V269" s="387">
        <f t="shared" si="39"/>
        <v>0</v>
      </c>
      <c r="W269" s="387">
        <f t="shared" si="39"/>
        <v>0</v>
      </c>
      <c r="X269" s="387">
        <f t="shared" si="39"/>
        <v>0</v>
      </c>
      <c r="Y269" s="387">
        <f t="shared" si="39"/>
        <v>0</v>
      </c>
      <c r="Z269" s="387">
        <f t="shared" si="39"/>
        <v>0</v>
      </c>
      <c r="AA269" s="387">
        <f t="shared" si="39"/>
        <v>0</v>
      </c>
      <c r="AB269" s="387">
        <f t="shared" si="39"/>
        <v>0</v>
      </c>
      <c r="AC269" s="387">
        <f t="shared" si="39"/>
        <v>0</v>
      </c>
      <c r="AD269" s="387">
        <f t="shared" si="39"/>
        <v>0</v>
      </c>
      <c r="AE269" s="387">
        <f t="shared" si="39"/>
        <v>0</v>
      </c>
      <c r="AF269" s="387">
        <f t="shared" si="39"/>
        <v>0</v>
      </c>
      <c r="AG269" s="387">
        <f t="shared" si="39"/>
        <v>0</v>
      </c>
      <c r="AH269" s="387">
        <f t="shared" si="39"/>
        <v>0</v>
      </c>
      <c r="AI269" s="387">
        <f t="shared" si="39"/>
        <v>0</v>
      </c>
      <c r="AJ269" s="117"/>
      <c r="AK269" s="117"/>
    </row>
    <row r="270" spans="1:38">
      <c r="A270" s="181"/>
      <c r="B270" s="388">
        <v>8</v>
      </c>
      <c r="C270" s="384" t="s">
        <v>107</v>
      </c>
      <c r="D270" s="386" t="s">
        <v>108</v>
      </c>
      <c r="E270" s="387">
        <f t="shared" ref="E270:AI270" si="40">COUNTIF(E260:E263,$D$300)</f>
        <v>0</v>
      </c>
      <c r="F270" s="387">
        <f t="shared" si="40"/>
        <v>0</v>
      </c>
      <c r="G270" s="387">
        <f t="shared" si="40"/>
        <v>0</v>
      </c>
      <c r="H270" s="387">
        <f t="shared" si="40"/>
        <v>0</v>
      </c>
      <c r="I270" s="387">
        <f t="shared" si="40"/>
        <v>0</v>
      </c>
      <c r="J270" s="387">
        <f t="shared" si="40"/>
        <v>0</v>
      </c>
      <c r="K270" s="387">
        <f t="shared" si="40"/>
        <v>0</v>
      </c>
      <c r="L270" s="387">
        <f t="shared" si="40"/>
        <v>0</v>
      </c>
      <c r="M270" s="387">
        <f t="shared" si="40"/>
        <v>0</v>
      </c>
      <c r="N270" s="387">
        <f t="shared" si="40"/>
        <v>0</v>
      </c>
      <c r="O270" s="387">
        <f t="shared" si="40"/>
        <v>0</v>
      </c>
      <c r="P270" s="387">
        <f t="shared" si="40"/>
        <v>0</v>
      </c>
      <c r="Q270" s="387">
        <f t="shared" si="40"/>
        <v>0</v>
      </c>
      <c r="R270" s="387">
        <f t="shared" si="40"/>
        <v>0</v>
      </c>
      <c r="S270" s="387">
        <f t="shared" si="40"/>
        <v>0</v>
      </c>
      <c r="T270" s="387">
        <f t="shared" si="40"/>
        <v>0</v>
      </c>
      <c r="U270" s="387">
        <f t="shared" si="40"/>
        <v>0</v>
      </c>
      <c r="V270" s="387">
        <f t="shared" si="40"/>
        <v>0</v>
      </c>
      <c r="W270" s="387">
        <f t="shared" si="40"/>
        <v>0</v>
      </c>
      <c r="X270" s="387">
        <f t="shared" si="40"/>
        <v>0</v>
      </c>
      <c r="Y270" s="387">
        <f t="shared" si="40"/>
        <v>0</v>
      </c>
      <c r="Z270" s="387">
        <f t="shared" si="40"/>
        <v>0</v>
      </c>
      <c r="AA270" s="387">
        <f t="shared" si="40"/>
        <v>0</v>
      </c>
      <c r="AB270" s="387">
        <f t="shared" si="40"/>
        <v>0</v>
      </c>
      <c r="AC270" s="387">
        <f t="shared" si="40"/>
        <v>0</v>
      </c>
      <c r="AD270" s="387">
        <f t="shared" si="40"/>
        <v>0</v>
      </c>
      <c r="AE270" s="387">
        <f t="shared" si="40"/>
        <v>0</v>
      </c>
      <c r="AF270" s="387">
        <f t="shared" si="40"/>
        <v>0</v>
      </c>
      <c r="AG270" s="387">
        <f t="shared" si="40"/>
        <v>0</v>
      </c>
      <c r="AH270" s="387">
        <f t="shared" si="40"/>
        <v>0</v>
      </c>
      <c r="AI270" s="387">
        <f t="shared" si="40"/>
        <v>0</v>
      </c>
      <c r="AJ270" s="117"/>
      <c r="AK270" s="117"/>
    </row>
    <row r="271" spans="1:38">
      <c r="A271" s="181"/>
      <c r="B271" s="388">
        <v>1</v>
      </c>
      <c r="C271" s="384" t="s">
        <v>109</v>
      </c>
      <c r="D271" s="386" t="s">
        <v>110</v>
      </c>
      <c r="E271" s="387">
        <f t="shared" ref="E271:AI271" si="41">COUNTIF(E264:E264,$D$301)</f>
        <v>0</v>
      </c>
      <c r="F271" s="387">
        <f t="shared" si="41"/>
        <v>0</v>
      </c>
      <c r="G271" s="387">
        <f t="shared" si="41"/>
        <v>0</v>
      </c>
      <c r="H271" s="387">
        <f t="shared" si="41"/>
        <v>0</v>
      </c>
      <c r="I271" s="387">
        <f t="shared" si="41"/>
        <v>0</v>
      </c>
      <c r="J271" s="387">
        <f t="shared" si="41"/>
        <v>0</v>
      </c>
      <c r="K271" s="387">
        <f t="shared" si="41"/>
        <v>0</v>
      </c>
      <c r="L271" s="387">
        <f t="shared" si="41"/>
        <v>0</v>
      </c>
      <c r="M271" s="387">
        <f t="shared" si="41"/>
        <v>0</v>
      </c>
      <c r="N271" s="387">
        <f t="shared" si="41"/>
        <v>0</v>
      </c>
      <c r="O271" s="387">
        <f t="shared" si="41"/>
        <v>0</v>
      </c>
      <c r="P271" s="387">
        <f t="shared" si="41"/>
        <v>0</v>
      </c>
      <c r="Q271" s="387">
        <f t="shared" si="41"/>
        <v>0</v>
      </c>
      <c r="R271" s="387">
        <f t="shared" si="41"/>
        <v>0</v>
      </c>
      <c r="S271" s="387">
        <f t="shared" si="41"/>
        <v>0</v>
      </c>
      <c r="T271" s="387">
        <f t="shared" si="41"/>
        <v>0</v>
      </c>
      <c r="U271" s="387">
        <f t="shared" si="41"/>
        <v>0</v>
      </c>
      <c r="V271" s="387">
        <f t="shared" si="41"/>
        <v>0</v>
      </c>
      <c r="W271" s="387">
        <f t="shared" si="41"/>
        <v>0</v>
      </c>
      <c r="X271" s="387">
        <f t="shared" si="41"/>
        <v>0</v>
      </c>
      <c r="Y271" s="387">
        <f t="shared" si="41"/>
        <v>0</v>
      </c>
      <c r="Z271" s="387">
        <f t="shared" si="41"/>
        <v>0</v>
      </c>
      <c r="AA271" s="387">
        <f t="shared" si="41"/>
        <v>0</v>
      </c>
      <c r="AB271" s="387">
        <f t="shared" si="41"/>
        <v>0</v>
      </c>
      <c r="AC271" s="387">
        <f t="shared" si="41"/>
        <v>0</v>
      </c>
      <c r="AD271" s="387">
        <f t="shared" si="41"/>
        <v>0</v>
      </c>
      <c r="AE271" s="387">
        <f t="shared" si="41"/>
        <v>0</v>
      </c>
      <c r="AF271" s="387">
        <f t="shared" si="41"/>
        <v>0</v>
      </c>
      <c r="AG271" s="387">
        <f t="shared" si="41"/>
        <v>0</v>
      </c>
      <c r="AH271" s="387">
        <f t="shared" si="41"/>
        <v>0</v>
      </c>
      <c r="AI271" s="387">
        <f t="shared" si="41"/>
        <v>0</v>
      </c>
      <c r="AJ271" s="117"/>
      <c r="AK271" s="117"/>
    </row>
    <row r="272" spans="1:38">
      <c r="A272" s="181"/>
      <c r="B272" s="388">
        <v>4</v>
      </c>
      <c r="C272" s="384" t="s">
        <v>111</v>
      </c>
      <c r="D272" s="386" t="s">
        <v>112</v>
      </c>
      <c r="E272" s="387" t="e">
        <f>COUNTIF(#REF!,$D$272)</f>
        <v>#REF!</v>
      </c>
      <c r="F272" s="387" t="e">
        <f>COUNTIF(#REF!,$D$272)</f>
        <v>#REF!</v>
      </c>
      <c r="G272" s="387" t="e">
        <f>COUNTIF(#REF!,$D$272)</f>
        <v>#REF!</v>
      </c>
      <c r="H272" s="387" t="e">
        <f>COUNTIF(#REF!,$D$272)</f>
        <v>#REF!</v>
      </c>
      <c r="I272" s="387" t="e">
        <f>COUNTIF(#REF!,$D$272)</f>
        <v>#REF!</v>
      </c>
      <c r="J272" s="387" t="e">
        <f>COUNTIF(#REF!,$D$272)</f>
        <v>#REF!</v>
      </c>
      <c r="K272" s="387" t="e">
        <f>COUNTIF(#REF!,$D$272)</f>
        <v>#REF!</v>
      </c>
      <c r="L272" s="387" t="e">
        <f>COUNTIF(#REF!,$D$272)</f>
        <v>#REF!</v>
      </c>
      <c r="M272" s="387" t="e">
        <f>COUNTIF(#REF!,$D$272)</f>
        <v>#REF!</v>
      </c>
      <c r="N272" s="387" t="e">
        <f>COUNTIF(#REF!,$D$272)</f>
        <v>#REF!</v>
      </c>
      <c r="O272" s="387" t="e">
        <f>COUNTIF(#REF!,$D$272)</f>
        <v>#REF!</v>
      </c>
      <c r="P272" s="387" t="e">
        <f>COUNTIF(#REF!,$D$272)</f>
        <v>#REF!</v>
      </c>
      <c r="Q272" s="387" t="e">
        <f>COUNTIF(#REF!,$D$272)</f>
        <v>#REF!</v>
      </c>
      <c r="R272" s="387" t="e">
        <f>COUNTIF(#REF!,$D$272)</f>
        <v>#REF!</v>
      </c>
      <c r="S272" s="387" t="e">
        <f>COUNTIF(#REF!,$D$272)</f>
        <v>#REF!</v>
      </c>
      <c r="T272" s="387" t="e">
        <f>COUNTIF(#REF!,$D$272)</f>
        <v>#REF!</v>
      </c>
      <c r="U272" s="387" t="e">
        <f>COUNTIF(#REF!,$D$272)</f>
        <v>#REF!</v>
      </c>
      <c r="V272" s="387" t="e">
        <f>COUNTIF(#REF!,$D$272)</f>
        <v>#REF!</v>
      </c>
      <c r="W272" s="387" t="e">
        <f>COUNTIF(#REF!,$D$272)</f>
        <v>#REF!</v>
      </c>
      <c r="X272" s="387" t="e">
        <f>COUNTIF(#REF!,$D$272)</f>
        <v>#REF!</v>
      </c>
      <c r="Y272" s="387" t="e">
        <f>COUNTIF(#REF!,$D$272)</f>
        <v>#REF!</v>
      </c>
      <c r="Z272" s="387" t="e">
        <f>COUNTIF(#REF!,$D$272)</f>
        <v>#REF!</v>
      </c>
      <c r="AA272" s="387" t="e">
        <f>COUNTIF(#REF!,$D$272)</f>
        <v>#REF!</v>
      </c>
      <c r="AB272" s="387" t="e">
        <f>COUNTIF(#REF!,$D$272)</f>
        <v>#REF!</v>
      </c>
      <c r="AC272" s="387" t="e">
        <f>COUNTIF(#REF!,$D$272)</f>
        <v>#REF!</v>
      </c>
      <c r="AD272" s="387" t="e">
        <f>COUNTIF(#REF!,$D$272)</f>
        <v>#REF!</v>
      </c>
      <c r="AE272" s="387" t="e">
        <f>COUNTIF(#REF!,$D$272)</f>
        <v>#REF!</v>
      </c>
      <c r="AF272" s="387" t="e">
        <f>COUNTIF(#REF!,$D$272)</f>
        <v>#REF!</v>
      </c>
      <c r="AG272" s="387" t="e">
        <f>COUNTIF(#REF!,$D$272)</f>
        <v>#REF!</v>
      </c>
      <c r="AH272" s="387" t="e">
        <f>COUNTIF(#REF!,$D$272)</f>
        <v>#REF!</v>
      </c>
      <c r="AI272" s="387" t="e">
        <f>COUNTIF(#REF!,$D$272)</f>
        <v>#REF!</v>
      </c>
      <c r="AJ272" s="117"/>
      <c r="AK272" s="117"/>
    </row>
    <row r="273" spans="1:39">
      <c r="A273" s="190"/>
      <c r="B273" s="120">
        <v>5</v>
      </c>
      <c r="C273" s="389" t="s">
        <v>113</v>
      </c>
      <c r="D273" s="390" t="s">
        <v>114</v>
      </c>
      <c r="E273" s="391" t="e">
        <f>COUNTIF(#REF!,$D$273)</f>
        <v>#REF!</v>
      </c>
      <c r="F273" s="391" t="e">
        <f>COUNTIF(#REF!,$D$273)</f>
        <v>#REF!</v>
      </c>
      <c r="G273" s="391" t="e">
        <f>COUNTIF(#REF!,$D$273)</f>
        <v>#REF!</v>
      </c>
      <c r="H273" s="391" t="e">
        <f>COUNTIF(#REF!,$D$273)</f>
        <v>#REF!</v>
      </c>
      <c r="I273" s="391" t="e">
        <f>COUNTIF(#REF!,$D$273)</f>
        <v>#REF!</v>
      </c>
      <c r="J273" s="391" t="e">
        <f>COUNTIF(#REF!,$D$273)</f>
        <v>#REF!</v>
      </c>
      <c r="K273" s="391" t="e">
        <f>COUNTIF(#REF!,$D$273)</f>
        <v>#REF!</v>
      </c>
      <c r="L273" s="391" t="e">
        <f>COUNTIF(#REF!,$D$273)</f>
        <v>#REF!</v>
      </c>
      <c r="M273" s="391" t="e">
        <f>COUNTIF(#REF!,$D$273)</f>
        <v>#REF!</v>
      </c>
      <c r="N273" s="391" t="e">
        <f>COUNTIF(#REF!,$D$273)</f>
        <v>#REF!</v>
      </c>
      <c r="O273" s="391" t="e">
        <f>COUNTIF(#REF!,$D$273)</f>
        <v>#REF!</v>
      </c>
      <c r="P273" s="391" t="e">
        <f>COUNTIF(#REF!,$D$273)</f>
        <v>#REF!</v>
      </c>
      <c r="Q273" s="391" t="e">
        <f>COUNTIF(#REF!,$D$273)</f>
        <v>#REF!</v>
      </c>
      <c r="R273" s="391" t="e">
        <f>COUNTIF(#REF!,$D$273)</f>
        <v>#REF!</v>
      </c>
      <c r="S273" s="391" t="e">
        <f>COUNTIF(#REF!,$D$273)</f>
        <v>#REF!</v>
      </c>
      <c r="T273" s="391" t="e">
        <f>COUNTIF(#REF!,$D$273)</f>
        <v>#REF!</v>
      </c>
      <c r="U273" s="391" t="e">
        <f>COUNTIF(#REF!,$D$273)</f>
        <v>#REF!</v>
      </c>
      <c r="V273" s="391" t="e">
        <f>COUNTIF(#REF!,$D$273)</f>
        <v>#REF!</v>
      </c>
      <c r="W273" s="391" t="e">
        <f>COUNTIF(#REF!,$D$273)</f>
        <v>#REF!</v>
      </c>
      <c r="X273" s="391" t="e">
        <f>COUNTIF(#REF!,$D$273)</f>
        <v>#REF!</v>
      </c>
      <c r="Y273" s="391" t="e">
        <f>COUNTIF(#REF!,$D$273)</f>
        <v>#REF!</v>
      </c>
      <c r="Z273" s="391" t="e">
        <f>COUNTIF(#REF!,$D$273)</f>
        <v>#REF!</v>
      </c>
      <c r="AA273" s="391" t="e">
        <f>COUNTIF(#REF!,$D$273)</f>
        <v>#REF!</v>
      </c>
      <c r="AB273" s="391" t="e">
        <f>COUNTIF(#REF!,$D$273)</f>
        <v>#REF!</v>
      </c>
      <c r="AC273" s="391" t="e">
        <f>COUNTIF(#REF!,$D$273)</f>
        <v>#REF!</v>
      </c>
      <c r="AD273" s="391" t="e">
        <f>COUNTIF(#REF!,$D$273)</f>
        <v>#REF!</v>
      </c>
      <c r="AE273" s="391" t="e">
        <f>COUNTIF(#REF!,$D$273)</f>
        <v>#REF!</v>
      </c>
      <c r="AF273" s="391" t="e">
        <f>COUNTIF(#REF!,$D$273)</f>
        <v>#REF!</v>
      </c>
      <c r="AG273" s="391" t="e">
        <f>COUNTIF(#REF!,$D$273)</f>
        <v>#REF!</v>
      </c>
      <c r="AH273" s="391" t="e">
        <f>COUNTIF(#REF!,$D$273)</f>
        <v>#REF!</v>
      </c>
      <c r="AI273" s="391" t="e">
        <f>COUNTIF(#REF!,$D$273)</f>
        <v>#REF!</v>
      </c>
      <c r="AJ273" s="117"/>
      <c r="AK273" s="117"/>
    </row>
    <row r="275" spans="1:39">
      <c r="A275" s="127" t="s">
        <v>32</v>
      </c>
      <c r="B275" s="193"/>
      <c r="C275" s="129">
        <f>SUM(AJ260:AJ263)</f>
        <v>0</v>
      </c>
      <c r="D275" s="130"/>
      <c r="E275" s="297">
        <f t="shared" ref="E275:AI275" si="42">SUM(E260:E263)</f>
        <v>0</v>
      </c>
      <c r="F275" s="297">
        <f t="shared" si="42"/>
        <v>0</v>
      </c>
      <c r="G275" s="297">
        <f t="shared" si="42"/>
        <v>0</v>
      </c>
      <c r="H275" s="297">
        <f t="shared" si="42"/>
        <v>0</v>
      </c>
      <c r="I275" s="297">
        <f t="shared" si="42"/>
        <v>0</v>
      </c>
      <c r="J275" s="297">
        <f t="shared" si="42"/>
        <v>0</v>
      </c>
      <c r="K275" s="297">
        <f t="shared" si="42"/>
        <v>0</v>
      </c>
      <c r="L275" s="297">
        <f t="shared" si="42"/>
        <v>0</v>
      </c>
      <c r="M275" s="297">
        <f t="shared" si="42"/>
        <v>0</v>
      </c>
      <c r="N275" s="297">
        <f t="shared" si="42"/>
        <v>0</v>
      </c>
      <c r="O275" s="297">
        <f t="shared" si="42"/>
        <v>0</v>
      </c>
      <c r="P275" s="297">
        <f t="shared" si="42"/>
        <v>0</v>
      </c>
      <c r="Q275" s="297">
        <f t="shared" si="42"/>
        <v>0</v>
      </c>
      <c r="R275" s="297">
        <f t="shared" si="42"/>
        <v>0</v>
      </c>
      <c r="S275" s="297">
        <f t="shared" si="42"/>
        <v>0</v>
      </c>
      <c r="T275" s="297">
        <f t="shared" si="42"/>
        <v>0</v>
      </c>
      <c r="U275" s="297">
        <f t="shared" si="42"/>
        <v>0</v>
      </c>
      <c r="V275" s="297">
        <f t="shared" si="42"/>
        <v>0</v>
      </c>
      <c r="W275" s="297">
        <f t="shared" si="42"/>
        <v>0</v>
      </c>
      <c r="X275" s="297">
        <f t="shared" si="42"/>
        <v>0</v>
      </c>
      <c r="Y275" s="297">
        <f t="shared" si="42"/>
        <v>0</v>
      </c>
      <c r="Z275" s="297">
        <f t="shared" si="42"/>
        <v>0</v>
      </c>
      <c r="AA275" s="297">
        <f t="shared" si="42"/>
        <v>0</v>
      </c>
      <c r="AB275" s="297">
        <f t="shared" si="42"/>
        <v>0</v>
      </c>
      <c r="AC275" s="297">
        <f t="shared" si="42"/>
        <v>0</v>
      </c>
      <c r="AD275" s="297">
        <f t="shared" si="42"/>
        <v>0</v>
      </c>
      <c r="AE275" s="297">
        <f t="shared" si="42"/>
        <v>0</v>
      </c>
      <c r="AF275" s="297">
        <f t="shared" si="42"/>
        <v>0</v>
      </c>
      <c r="AG275" s="297">
        <f t="shared" si="42"/>
        <v>0</v>
      </c>
      <c r="AH275" s="297">
        <f t="shared" si="42"/>
        <v>0</v>
      </c>
      <c r="AI275" s="297">
        <f t="shared" si="42"/>
        <v>0</v>
      </c>
      <c r="AJ275" s="132">
        <f>SUM(F260:AE263)</f>
        <v>0</v>
      </c>
      <c r="AK275" s="133" t="s">
        <v>33</v>
      </c>
    </row>
    <row r="276" spans="1:39">
      <c r="A276" s="135" t="s">
        <v>34</v>
      </c>
      <c r="B276" s="195"/>
      <c r="C276" s="196">
        <f>SUM(AK260:AK263)</f>
        <v>0</v>
      </c>
      <c r="D276" s="130"/>
      <c r="E276" s="137" t="str">
        <f t="shared" ref="E276:AI276" si="43">IF(E275=24,1,"ERRORE")</f>
        <v>ERRORE</v>
      </c>
      <c r="F276" s="137" t="str">
        <f t="shared" si="43"/>
        <v>ERRORE</v>
      </c>
      <c r="G276" s="137" t="str">
        <f t="shared" si="43"/>
        <v>ERRORE</v>
      </c>
      <c r="H276" s="137" t="str">
        <f t="shared" si="43"/>
        <v>ERRORE</v>
      </c>
      <c r="I276" s="137" t="str">
        <f t="shared" si="43"/>
        <v>ERRORE</v>
      </c>
      <c r="J276" s="137" t="str">
        <f t="shared" si="43"/>
        <v>ERRORE</v>
      </c>
      <c r="K276" s="137" t="str">
        <f t="shared" si="43"/>
        <v>ERRORE</v>
      </c>
      <c r="L276" s="137" t="str">
        <f t="shared" si="43"/>
        <v>ERRORE</v>
      </c>
      <c r="M276" s="137" t="str">
        <f t="shared" si="43"/>
        <v>ERRORE</v>
      </c>
      <c r="N276" s="137" t="str">
        <f t="shared" si="43"/>
        <v>ERRORE</v>
      </c>
      <c r="O276" s="137" t="str">
        <f t="shared" si="43"/>
        <v>ERRORE</v>
      </c>
      <c r="P276" s="137" t="str">
        <f t="shared" si="43"/>
        <v>ERRORE</v>
      </c>
      <c r="Q276" s="137" t="str">
        <f t="shared" si="43"/>
        <v>ERRORE</v>
      </c>
      <c r="R276" s="137" t="str">
        <f t="shared" si="43"/>
        <v>ERRORE</v>
      </c>
      <c r="S276" s="137" t="str">
        <f t="shared" si="43"/>
        <v>ERRORE</v>
      </c>
      <c r="T276" s="137" t="str">
        <f t="shared" si="43"/>
        <v>ERRORE</v>
      </c>
      <c r="U276" s="137" t="str">
        <f t="shared" si="43"/>
        <v>ERRORE</v>
      </c>
      <c r="V276" s="137" t="str">
        <f t="shared" si="43"/>
        <v>ERRORE</v>
      </c>
      <c r="W276" s="137" t="str">
        <f t="shared" si="43"/>
        <v>ERRORE</v>
      </c>
      <c r="X276" s="137" t="str">
        <f t="shared" si="43"/>
        <v>ERRORE</v>
      </c>
      <c r="Y276" s="137" t="str">
        <f t="shared" si="43"/>
        <v>ERRORE</v>
      </c>
      <c r="Z276" s="137" t="str">
        <f t="shared" si="43"/>
        <v>ERRORE</v>
      </c>
      <c r="AA276" s="137" t="str">
        <f t="shared" si="43"/>
        <v>ERRORE</v>
      </c>
      <c r="AB276" s="137" t="str">
        <f t="shared" si="43"/>
        <v>ERRORE</v>
      </c>
      <c r="AC276" s="137" t="str">
        <f t="shared" si="43"/>
        <v>ERRORE</v>
      </c>
      <c r="AD276" s="137" t="str">
        <f t="shared" si="43"/>
        <v>ERRORE</v>
      </c>
      <c r="AE276" s="137" t="str">
        <f t="shared" si="43"/>
        <v>ERRORE</v>
      </c>
      <c r="AF276" s="137" t="str">
        <f t="shared" si="43"/>
        <v>ERRORE</v>
      </c>
      <c r="AG276" s="137" t="str">
        <f t="shared" si="43"/>
        <v>ERRORE</v>
      </c>
      <c r="AH276" s="137" t="str">
        <f t="shared" si="43"/>
        <v>ERRORE</v>
      </c>
      <c r="AI276" s="137" t="str">
        <f t="shared" si="43"/>
        <v>ERRORE</v>
      </c>
      <c r="AJ276" s="138">
        <f>SUM(AJ260:AK263)</f>
        <v>0</v>
      </c>
      <c r="AK276" s="133" t="s">
        <v>35</v>
      </c>
    </row>
    <row r="277" spans="1:39">
      <c r="A277" s="139" t="s">
        <v>36</v>
      </c>
      <c r="B277" s="198"/>
      <c r="C277" s="141">
        <f>SUM(C275:C276)</f>
        <v>0</v>
      </c>
      <c r="AM277" s="318"/>
    </row>
    <row r="281" spans="1:39">
      <c r="E281">
        <v>36.85</v>
      </c>
    </row>
    <row r="282" spans="1:39">
      <c r="E282">
        <v>0.20599999999999999</v>
      </c>
    </row>
    <row r="284" spans="1:39">
      <c r="E284">
        <f>SUM(E281/E282)</f>
        <v>178.88349514563109</v>
      </c>
    </row>
  </sheetData>
  <mergeCells count="50">
    <mergeCell ref="C234:C235"/>
    <mergeCell ref="C237:C238"/>
    <mergeCell ref="C240:C241"/>
    <mergeCell ref="C243:C244"/>
    <mergeCell ref="C260:C262"/>
    <mergeCell ref="C207:C208"/>
    <mergeCell ref="C210:C211"/>
    <mergeCell ref="C213:C214"/>
    <mergeCell ref="C216:C217"/>
    <mergeCell ref="C219:C220"/>
    <mergeCell ref="C192:C193"/>
    <mergeCell ref="C195:C196"/>
    <mergeCell ref="C198:C199"/>
    <mergeCell ref="C201:C202"/>
    <mergeCell ref="C204:C205"/>
    <mergeCell ref="C180:C181"/>
    <mergeCell ref="C183:C184"/>
    <mergeCell ref="AE184:AG184"/>
    <mergeCell ref="C186:C187"/>
    <mergeCell ref="C189:C190"/>
    <mergeCell ref="C154:C156"/>
    <mergeCell ref="C158:C159"/>
    <mergeCell ref="C161:C162"/>
    <mergeCell ref="C177:C178"/>
    <mergeCell ref="AE178:AG178"/>
    <mergeCell ref="C134:C136"/>
    <mergeCell ref="C138:C140"/>
    <mergeCell ref="C142:C144"/>
    <mergeCell ref="C146:C148"/>
    <mergeCell ref="C150:C152"/>
    <mergeCell ref="C101:C103"/>
    <mergeCell ref="C105:C107"/>
    <mergeCell ref="C109:C110"/>
    <mergeCell ref="C113:C114"/>
    <mergeCell ref="C116:C117"/>
    <mergeCell ref="C69:C71"/>
    <mergeCell ref="C73:C74"/>
    <mergeCell ref="C76:C77"/>
    <mergeCell ref="C93:C95"/>
    <mergeCell ref="C97:C99"/>
    <mergeCell ref="AC38:AD38"/>
    <mergeCell ref="C52:C55"/>
    <mergeCell ref="C57:C59"/>
    <mergeCell ref="C61:C63"/>
    <mergeCell ref="C65:C67"/>
    <mergeCell ref="B1:AK2"/>
    <mergeCell ref="C5:C6"/>
    <mergeCell ref="C33:C34"/>
    <mergeCell ref="C36:C37"/>
    <mergeCell ref="AB37:AE37"/>
  </mergeCells>
  <conditionalFormatting sqref="E81:AI85">
    <cfRule type="cellIs" dxfId="137" priority="2" operator="equal">
      <formula>1</formula>
    </cfRule>
  </conditionalFormatting>
  <conditionalFormatting sqref="AI81">
    <cfRule type="cellIs" dxfId="136" priority="3" operator="equal">
      <formula>0</formula>
    </cfRule>
    <cfRule type="cellIs" dxfId="135" priority="4" operator="greaterThan">
      <formula>1</formula>
    </cfRule>
  </conditionalFormatting>
  <conditionalFormatting sqref="E121:AI125">
    <cfRule type="cellIs" dxfId="134" priority="5" operator="equal">
      <formula>1</formula>
    </cfRule>
    <cfRule type="cellIs" dxfId="133" priority="6" operator="greaterThan">
      <formula>1</formula>
    </cfRule>
  </conditionalFormatting>
  <conditionalFormatting sqref="E166:AI168">
    <cfRule type="cellIs" dxfId="132" priority="7" operator="notEqual">
      <formula>1</formula>
    </cfRule>
  </conditionalFormatting>
  <conditionalFormatting sqref="E166:AI168">
    <cfRule type="cellIs" dxfId="131" priority="8" operator="notEqual">
      <formula>1</formula>
    </cfRule>
  </conditionalFormatting>
  <conditionalFormatting sqref="E224:AI226">
    <cfRule type="cellIs" dxfId="130" priority="9" operator="notEqual">
      <formula>1</formula>
    </cfRule>
  </conditionalFormatting>
  <conditionalFormatting sqref="E248:AI250">
    <cfRule type="cellIs" dxfId="129" priority="10" operator="notEqual">
      <formula>1</formula>
    </cfRule>
  </conditionalFormatting>
  <conditionalFormatting sqref="E248:AI251">
    <cfRule type="cellIs" dxfId="128" priority="11" operator="notEqual">
      <formula>1</formula>
    </cfRule>
  </conditionalFormatting>
  <conditionalFormatting sqref="E266:AI270">
    <cfRule type="cellIs" dxfId="127" priority="12" operator="notEqual">
      <formula>1</formula>
    </cfRule>
  </conditionalFormatting>
  <conditionalFormatting sqref="X92">
    <cfRule type="expression" dxfId="126" priority="13">
      <formula>WEEKDAY(P92,2)=7</formula>
    </cfRule>
  </conditionalFormatting>
  <conditionalFormatting sqref="X92">
    <cfRule type="expression" dxfId="125" priority="14">
      <formula>WEEKDAY(W92,2)=7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5" manualBreakCount="5">
    <brk id="47" max="16383" man="1"/>
    <brk id="129" max="16383" man="1"/>
    <brk id="229" max="16383" man="1"/>
    <brk id="263" max="16383" man="1"/>
    <brk id="277" max="16383" man="1"/>
  </rowBreaks>
  <colBreaks count="1" manualBreakCount="1">
    <brk id="37" max="1048575" man="1"/>
  </colBreaks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K121"/>
  <sheetViews>
    <sheetView topLeftCell="A79" zoomScale="75" zoomScaleNormal="75" workbookViewId="0">
      <selection activeCell="C45" sqref="C45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13.42578125" customWidth="1"/>
    <col min="37" max="37" width="10.85546875" customWidth="1"/>
    <col min="38" max="38" width="5.85546875" customWidth="1"/>
    <col min="39" max="39" width="7" customWidth="1"/>
    <col min="40" max="40" width="6.42578125" customWidth="1"/>
    <col min="41" max="41" width="21.42578125" customWidth="1"/>
    <col min="42" max="42" width="6.140625" customWidth="1"/>
    <col min="43" max="1025" width="8.5703125" customWidth="1"/>
  </cols>
  <sheetData>
    <row r="1" spans="1:35">
      <c r="B1" s="14" t="s">
        <v>358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</row>
    <row r="3" spans="1:35">
      <c r="B3" s="15"/>
      <c r="C3" s="16" t="s">
        <v>359</v>
      </c>
      <c r="D3" s="17"/>
      <c r="E3" s="18">
        <v>19</v>
      </c>
      <c r="F3" s="18">
        <v>20</v>
      </c>
      <c r="G3" s="18">
        <v>21</v>
      </c>
      <c r="H3" s="18">
        <v>22</v>
      </c>
      <c r="I3" s="18">
        <v>23</v>
      </c>
      <c r="J3" s="18">
        <v>24</v>
      </c>
      <c r="K3" s="18">
        <v>25</v>
      </c>
      <c r="L3" s="18">
        <v>26</v>
      </c>
      <c r="M3" s="18">
        <v>27</v>
      </c>
      <c r="N3" s="18">
        <v>28</v>
      </c>
      <c r="O3" s="18">
        <v>29</v>
      </c>
      <c r="P3" s="18">
        <v>30</v>
      </c>
      <c r="Q3" s="18">
        <v>31</v>
      </c>
      <c r="R3" s="18">
        <v>1</v>
      </c>
      <c r="S3" s="18">
        <v>2</v>
      </c>
      <c r="T3" s="18">
        <v>3</v>
      </c>
      <c r="U3" s="18">
        <v>4</v>
      </c>
      <c r="V3" s="18">
        <v>5</v>
      </c>
      <c r="W3" s="18">
        <v>6</v>
      </c>
      <c r="X3" s="18">
        <v>7</v>
      </c>
      <c r="Y3" s="18">
        <v>8</v>
      </c>
      <c r="Z3" s="18">
        <v>9</v>
      </c>
      <c r="AA3" s="18">
        <v>10</v>
      </c>
      <c r="AB3" s="18">
        <v>11</v>
      </c>
      <c r="AC3" s="18">
        <v>12</v>
      </c>
      <c r="AD3" s="18">
        <v>13</v>
      </c>
      <c r="AE3" s="18"/>
      <c r="AF3" s="18"/>
      <c r="AG3" s="19"/>
      <c r="AH3" s="19"/>
      <c r="AI3" s="20"/>
    </row>
    <row r="4" spans="1:35">
      <c r="B4" s="15" t="s">
        <v>2</v>
      </c>
      <c r="C4" s="21"/>
      <c r="D4" s="22"/>
      <c r="E4" s="23" t="s">
        <v>29</v>
      </c>
      <c r="F4" s="26" t="s">
        <v>187</v>
      </c>
      <c r="G4" s="23" t="s">
        <v>188</v>
      </c>
      <c r="H4" s="23" t="s">
        <v>89</v>
      </c>
      <c r="I4" s="936" t="s">
        <v>4</v>
      </c>
      <c r="J4" s="23" t="s">
        <v>186</v>
      </c>
      <c r="K4" s="1514" t="s">
        <v>29</v>
      </c>
      <c r="L4" s="1514" t="s">
        <v>29</v>
      </c>
      <c r="M4" s="26" t="s">
        <v>187</v>
      </c>
      <c r="N4" s="23" t="s">
        <v>188</v>
      </c>
      <c r="O4" s="23" t="s">
        <v>89</v>
      </c>
      <c r="P4" s="936" t="s">
        <v>4</v>
      </c>
      <c r="Q4" s="23" t="s">
        <v>186</v>
      </c>
      <c r="R4" s="1514" t="s">
        <v>29</v>
      </c>
      <c r="S4" s="26" t="s">
        <v>29</v>
      </c>
      <c r="T4" s="26" t="s">
        <v>187</v>
      </c>
      <c r="U4" s="23" t="s">
        <v>188</v>
      </c>
      <c r="V4" s="23" t="s">
        <v>89</v>
      </c>
      <c r="W4" s="1514" t="s">
        <v>4</v>
      </c>
      <c r="X4" s="23" t="s">
        <v>186</v>
      </c>
      <c r="Y4" s="23" t="s">
        <v>29</v>
      </c>
      <c r="Z4" s="23" t="s">
        <v>29</v>
      </c>
      <c r="AA4" s="26" t="s">
        <v>187</v>
      </c>
      <c r="AB4" s="23" t="s">
        <v>188</v>
      </c>
      <c r="AC4" s="23" t="s">
        <v>89</v>
      </c>
      <c r="AD4" s="936" t="s">
        <v>4</v>
      </c>
      <c r="AE4" s="23"/>
      <c r="AF4" s="23"/>
      <c r="AG4" s="23"/>
      <c r="AH4" s="26"/>
      <c r="AI4" s="23"/>
    </row>
    <row r="5" spans="1:35">
      <c r="B5" s="29"/>
      <c r="C5" s="1546"/>
      <c r="D5" s="30" t="s">
        <v>7</v>
      </c>
      <c r="E5" s="1547"/>
      <c r="F5" s="1547"/>
      <c r="G5" s="1547"/>
      <c r="H5" s="1547"/>
      <c r="I5" s="1548"/>
      <c r="J5" s="1547"/>
      <c r="K5" s="1549"/>
      <c r="L5" s="1549"/>
      <c r="M5" s="1547"/>
      <c r="N5" s="1547"/>
      <c r="O5" s="1547"/>
      <c r="P5" s="1548"/>
      <c r="Q5" s="1547"/>
      <c r="R5" s="1549"/>
      <c r="S5" s="1547"/>
      <c r="T5" s="1547"/>
      <c r="U5" s="1547"/>
      <c r="V5" s="1547"/>
      <c r="W5" s="1549"/>
      <c r="X5" s="1547"/>
      <c r="Y5" s="1547"/>
      <c r="Z5" s="1547"/>
      <c r="AA5" s="1547"/>
      <c r="AB5" s="1547"/>
      <c r="AC5" s="1547"/>
      <c r="AD5" s="1548"/>
      <c r="AE5" s="1547"/>
      <c r="AF5" s="1547"/>
      <c r="AG5" s="1547"/>
      <c r="AH5" s="1547"/>
      <c r="AI5" s="1547"/>
    </row>
    <row r="6" spans="1:35">
      <c r="B6" s="34"/>
      <c r="C6" s="1550"/>
      <c r="D6" s="35" t="s">
        <v>8</v>
      </c>
      <c r="E6" s="1551"/>
      <c r="F6" s="1551"/>
      <c r="G6" s="1551"/>
      <c r="H6" s="1551"/>
      <c r="I6" s="1552"/>
      <c r="J6" s="1551"/>
      <c r="K6" s="1553"/>
      <c r="L6" s="1553"/>
      <c r="M6" s="1551"/>
      <c r="N6" s="1551"/>
      <c r="O6" s="1551"/>
      <c r="P6" s="1552"/>
      <c r="Q6" s="1551"/>
      <c r="R6" s="1553"/>
      <c r="S6" s="1551"/>
      <c r="T6" s="1551"/>
      <c r="U6" s="1551"/>
      <c r="V6" s="1551"/>
      <c r="W6" s="1553"/>
      <c r="X6" s="1551"/>
      <c r="Y6" s="1551"/>
      <c r="Z6" s="1551"/>
      <c r="AA6" s="1551"/>
      <c r="AB6" s="1551"/>
      <c r="AC6" s="1551"/>
      <c r="AD6" s="1552"/>
      <c r="AE6" s="1551"/>
      <c r="AF6" s="1551"/>
      <c r="AG6" s="1551"/>
      <c r="AH6" s="1551"/>
      <c r="AI6" s="1551"/>
    </row>
    <row r="7" spans="1:35">
      <c r="A7" s="39"/>
      <c r="B7" s="40"/>
      <c r="C7" s="1554"/>
      <c r="D7" s="42" t="s">
        <v>9</v>
      </c>
      <c r="E7" s="1555"/>
      <c r="F7" s="1555"/>
      <c r="G7" s="1555"/>
      <c r="H7" s="1555"/>
      <c r="I7" s="1556"/>
      <c r="J7" s="1555"/>
      <c r="K7" s="1557"/>
      <c r="L7" s="1557"/>
      <c r="M7" s="1555"/>
      <c r="N7" s="1555"/>
      <c r="O7" s="1555"/>
      <c r="P7" s="1556"/>
      <c r="Q7" s="1555"/>
      <c r="R7" s="1557"/>
      <c r="S7" s="1555"/>
      <c r="T7" s="1555"/>
      <c r="U7" s="1555"/>
      <c r="V7" s="1555"/>
      <c r="W7" s="1557"/>
      <c r="X7" s="1555"/>
      <c r="Y7" s="1555"/>
      <c r="Z7" s="1555"/>
      <c r="AA7" s="1555"/>
      <c r="AB7" s="1555"/>
      <c r="AC7" s="1555"/>
      <c r="AD7" s="1556"/>
      <c r="AE7" s="1555"/>
      <c r="AF7" s="1555"/>
      <c r="AG7" s="1555"/>
      <c r="AH7" s="1555"/>
      <c r="AI7" s="1555"/>
    </row>
    <row r="8" spans="1:35">
      <c r="B8" s="29"/>
      <c r="C8" s="243"/>
      <c r="D8" s="30" t="s">
        <v>7</v>
      </c>
      <c r="E8" s="1547"/>
      <c r="F8" s="1547"/>
      <c r="G8" s="1547"/>
      <c r="H8" s="1547"/>
      <c r="I8" s="1548"/>
      <c r="J8" s="1547"/>
      <c r="K8" s="1549"/>
      <c r="L8" s="1549"/>
      <c r="M8" s="1547"/>
      <c r="N8" s="1547"/>
      <c r="O8" s="1547"/>
      <c r="P8" s="1548"/>
      <c r="Q8" s="1547"/>
      <c r="R8" s="1549"/>
      <c r="S8" s="1547"/>
      <c r="T8" s="1547"/>
      <c r="U8" s="1547"/>
      <c r="V8" s="1547"/>
      <c r="W8" s="1549"/>
      <c r="X8" s="1547"/>
      <c r="Y8" s="1547"/>
      <c r="Z8" s="1547"/>
      <c r="AA8" s="1547"/>
      <c r="AB8" s="1547"/>
      <c r="AC8" s="1547"/>
      <c r="AD8" s="1548"/>
      <c r="AE8" s="1547"/>
      <c r="AF8" s="1547"/>
      <c r="AG8" s="1547"/>
      <c r="AH8" s="1547"/>
      <c r="AI8" s="1547"/>
    </row>
    <row r="9" spans="1:35">
      <c r="B9" s="34"/>
      <c r="C9" s="243"/>
      <c r="D9" s="35" t="s">
        <v>8</v>
      </c>
      <c r="E9" s="1547"/>
      <c r="F9" s="1547"/>
      <c r="G9" s="1547"/>
      <c r="H9" s="1547"/>
      <c r="I9" s="1548"/>
      <c r="J9" s="1551"/>
      <c r="K9" s="1549"/>
      <c r="L9" s="1549"/>
      <c r="M9" s="1547"/>
      <c r="N9" s="1547"/>
      <c r="O9" s="1547"/>
      <c r="P9" s="1548"/>
      <c r="Q9" s="1551"/>
      <c r="R9" s="1553"/>
      <c r="S9" s="1551"/>
      <c r="T9" s="1547"/>
      <c r="U9" s="1547"/>
      <c r="V9" s="1547"/>
      <c r="W9" s="1549"/>
      <c r="X9" s="1551"/>
      <c r="Y9" s="1551"/>
      <c r="Z9" s="1551"/>
      <c r="AA9" s="1547"/>
      <c r="AB9" s="1547"/>
      <c r="AC9" s="1547"/>
      <c r="AD9" s="1548"/>
      <c r="AE9" s="1547"/>
      <c r="AF9" s="1547"/>
      <c r="AG9" s="1551"/>
      <c r="AH9" s="1547"/>
      <c r="AI9" s="1547"/>
    </row>
    <row r="10" spans="1:35">
      <c r="A10" s="39"/>
      <c r="B10" s="40"/>
      <c r="C10" s="1554"/>
      <c r="D10" s="1558" t="s">
        <v>9</v>
      </c>
      <c r="E10" s="1559"/>
      <c r="F10" s="1559"/>
      <c r="G10" s="1559"/>
      <c r="H10" s="1560"/>
      <c r="I10" s="1561"/>
      <c r="J10" s="1555"/>
      <c r="K10" s="1562"/>
      <c r="L10" s="1562"/>
      <c r="M10" s="1559"/>
      <c r="N10" s="1559"/>
      <c r="O10" s="1560"/>
      <c r="P10" s="1561"/>
      <c r="Q10" s="1555"/>
      <c r="R10" s="1557"/>
      <c r="S10" s="1555"/>
      <c r="T10" s="1559"/>
      <c r="U10" s="1559"/>
      <c r="V10" s="1560"/>
      <c r="W10" s="1562"/>
      <c r="X10" s="1555"/>
      <c r="Y10" s="1555"/>
      <c r="Z10" s="1555"/>
      <c r="AA10" s="1559"/>
      <c r="AB10" s="1559"/>
      <c r="AC10" s="1559"/>
      <c r="AD10" s="1563"/>
      <c r="AE10" s="1559"/>
      <c r="AF10" s="1559"/>
      <c r="AG10" s="1555"/>
      <c r="AH10" s="1559"/>
      <c r="AI10" s="1559"/>
    </row>
    <row r="11" spans="1:35">
      <c r="B11" s="29"/>
      <c r="C11" s="243"/>
      <c r="D11" s="30" t="s">
        <v>7</v>
      </c>
      <c r="E11" s="1547"/>
      <c r="F11" s="1547"/>
      <c r="G11" s="1547"/>
      <c r="H11" s="1547"/>
      <c r="I11" s="1548"/>
      <c r="J11" s="1547"/>
      <c r="K11" s="1549"/>
      <c r="L11" s="1549"/>
      <c r="M11" s="1547"/>
      <c r="N11" s="1547"/>
      <c r="O11" s="1547"/>
      <c r="P11" s="1548"/>
      <c r="Q11" s="1547"/>
      <c r="R11" s="1549"/>
      <c r="S11" s="1547"/>
      <c r="T11" s="1547"/>
      <c r="U11" s="1547"/>
      <c r="V11" s="1547"/>
      <c r="W11" s="1549"/>
      <c r="X11" s="1547"/>
      <c r="Y11" s="1547"/>
      <c r="Z11" s="1547"/>
      <c r="AA11" s="1547"/>
      <c r="AB11" s="1547"/>
      <c r="AC11" s="1547"/>
      <c r="AD11" s="1548"/>
      <c r="AE11" s="1547"/>
      <c r="AF11" s="1547"/>
      <c r="AG11" s="1547"/>
      <c r="AH11" s="1547"/>
      <c r="AI11" s="1547"/>
    </row>
    <row r="12" spans="1:35">
      <c r="B12" s="34"/>
      <c r="C12" s="1550"/>
      <c r="D12" s="35" t="s">
        <v>8</v>
      </c>
      <c r="E12" s="1547"/>
      <c r="F12" s="1547"/>
      <c r="G12" s="1547"/>
      <c r="H12" s="1547"/>
      <c r="I12" s="1548"/>
      <c r="J12" s="1564"/>
      <c r="K12" s="1549"/>
      <c r="L12" s="1549"/>
      <c r="M12" s="1547"/>
      <c r="N12" s="1547"/>
      <c r="O12" s="1547"/>
      <c r="P12" s="1548"/>
      <c r="Q12" s="1564"/>
      <c r="R12" s="1565"/>
      <c r="S12" s="1564"/>
      <c r="T12" s="1547"/>
      <c r="U12" s="1547"/>
      <c r="V12" s="1547"/>
      <c r="W12" s="1549"/>
      <c r="X12" s="1547"/>
      <c r="Y12" s="1547"/>
      <c r="Z12" s="1547"/>
      <c r="AA12" s="1547"/>
      <c r="AB12" s="1547"/>
      <c r="AC12" s="1564"/>
      <c r="AD12" s="1548"/>
      <c r="AE12" s="1547"/>
      <c r="AF12" s="1547"/>
      <c r="AG12" s="1547"/>
      <c r="AH12" s="1547"/>
      <c r="AI12" s="1547"/>
    </row>
    <row r="13" spans="1:35">
      <c r="A13" s="39"/>
      <c r="B13" s="40"/>
      <c r="C13" s="1554"/>
      <c r="D13" s="42" t="s">
        <v>9</v>
      </c>
      <c r="E13" s="1559"/>
      <c r="F13" s="1559"/>
      <c r="G13" s="1559"/>
      <c r="H13" s="1560"/>
      <c r="I13" s="1561"/>
      <c r="J13" s="1559"/>
      <c r="K13" s="1562"/>
      <c r="L13" s="1562"/>
      <c r="M13" s="1559"/>
      <c r="N13" s="1559"/>
      <c r="O13" s="1560"/>
      <c r="P13" s="1561"/>
      <c r="Q13" s="1559"/>
      <c r="R13" s="1566"/>
      <c r="S13" s="1559"/>
      <c r="T13" s="1559"/>
      <c r="U13" s="1559"/>
      <c r="V13" s="1560"/>
      <c r="W13" s="1562"/>
      <c r="X13" s="1559"/>
      <c r="Y13" s="1559"/>
      <c r="Z13" s="1559"/>
      <c r="AA13" s="1559"/>
      <c r="AB13" s="1559"/>
      <c r="AC13" s="1559"/>
      <c r="AD13" s="1563"/>
      <c r="AE13" s="1559"/>
      <c r="AF13" s="1559"/>
      <c r="AG13" s="1559"/>
      <c r="AH13" s="1559"/>
      <c r="AI13" s="1559"/>
    </row>
    <row r="14" spans="1:35">
      <c r="B14" s="29"/>
      <c r="C14" s="243"/>
      <c r="D14" s="30" t="s">
        <v>7</v>
      </c>
      <c r="E14" s="1547"/>
      <c r="F14" s="1547"/>
      <c r="G14" s="1547"/>
      <c r="H14" s="1547"/>
      <c r="I14" s="1548"/>
      <c r="J14" s="1547"/>
      <c r="K14" s="1549"/>
      <c r="L14" s="1549"/>
      <c r="M14" s="1547"/>
      <c r="N14" s="1547"/>
      <c r="O14" s="1547"/>
      <c r="P14" s="1548"/>
      <c r="Q14" s="1547"/>
      <c r="R14" s="1549"/>
      <c r="S14" s="1547"/>
      <c r="T14" s="1547"/>
      <c r="U14" s="1547"/>
      <c r="V14" s="1547"/>
      <c r="W14" s="1549"/>
      <c r="X14" s="1547"/>
      <c r="Y14" s="1547"/>
      <c r="Z14" s="1547"/>
      <c r="AA14" s="1547"/>
      <c r="AB14" s="1547"/>
      <c r="AC14" s="1547"/>
      <c r="AD14" s="1548"/>
      <c r="AE14" s="1547"/>
      <c r="AF14" s="1547"/>
      <c r="AG14" s="1547"/>
      <c r="AH14" s="1547"/>
      <c r="AI14" s="1547"/>
    </row>
    <row r="15" spans="1:35">
      <c r="B15" s="34"/>
      <c r="C15" s="1550"/>
      <c r="D15" s="35" t="s">
        <v>8</v>
      </c>
      <c r="E15" s="1547"/>
      <c r="F15" s="1547"/>
      <c r="G15" s="1547"/>
      <c r="H15" s="1547"/>
      <c r="I15" s="1548"/>
      <c r="J15" s="1547"/>
      <c r="K15" s="1549"/>
      <c r="L15" s="1549"/>
      <c r="M15" s="1547"/>
      <c r="N15" s="1547"/>
      <c r="O15" s="1547"/>
      <c r="P15" s="1548"/>
      <c r="Q15" s="1547"/>
      <c r="R15" s="1549"/>
      <c r="S15" s="1547"/>
      <c r="T15" s="1547"/>
      <c r="U15" s="1547"/>
      <c r="V15" s="1547"/>
      <c r="W15" s="1549"/>
      <c r="X15" s="1547"/>
      <c r="Y15" s="1547"/>
      <c r="Z15" s="1547"/>
      <c r="AA15" s="1547"/>
      <c r="AB15" s="1547"/>
      <c r="AC15" s="1547"/>
      <c r="AD15" s="1548"/>
      <c r="AE15" s="1547"/>
      <c r="AF15" s="1547"/>
      <c r="AG15" s="1547"/>
      <c r="AH15" s="1547"/>
      <c r="AI15" s="1547"/>
    </row>
    <row r="16" spans="1:35">
      <c r="B16" s="40"/>
      <c r="C16" s="1567"/>
      <c r="D16" s="1558" t="s">
        <v>9</v>
      </c>
      <c r="E16" s="1559"/>
      <c r="F16" s="1559"/>
      <c r="G16" s="1559"/>
      <c r="H16" s="1560"/>
      <c r="I16" s="1561"/>
      <c r="J16" s="1559"/>
      <c r="K16" s="1562"/>
      <c r="L16" s="1562"/>
      <c r="M16" s="1559"/>
      <c r="N16" s="1559"/>
      <c r="O16" s="1560"/>
      <c r="P16" s="1561"/>
      <c r="Q16" s="1559"/>
      <c r="R16" s="1566"/>
      <c r="S16" s="1559"/>
      <c r="T16" s="1559"/>
      <c r="U16" s="1559"/>
      <c r="V16" s="1560"/>
      <c r="W16" s="1562"/>
      <c r="X16" s="1559"/>
      <c r="Y16" s="1559"/>
      <c r="Z16" s="1559"/>
      <c r="AA16" s="1559"/>
      <c r="AB16" s="1559"/>
      <c r="AC16" s="1559"/>
      <c r="AD16" s="1563"/>
      <c r="AE16" s="1559"/>
      <c r="AF16" s="1559"/>
      <c r="AG16" s="1559"/>
      <c r="AH16" s="1559"/>
      <c r="AI16" s="1559"/>
    </row>
    <row r="17" spans="1:37">
      <c r="B17" s="29"/>
      <c r="C17" s="1550"/>
      <c r="D17" s="30" t="s">
        <v>7</v>
      </c>
      <c r="E17" s="1547"/>
      <c r="F17" s="1547"/>
      <c r="G17" s="1547"/>
      <c r="H17" s="1547"/>
      <c r="I17" s="1548"/>
      <c r="J17" s="1547"/>
      <c r="K17" s="1549"/>
      <c r="L17" s="1549"/>
      <c r="M17" s="1547"/>
      <c r="N17" s="1547"/>
      <c r="O17" s="1547"/>
      <c r="P17" s="1548"/>
      <c r="Q17" s="1547"/>
      <c r="R17" s="1549"/>
      <c r="S17" s="1547"/>
      <c r="T17" s="1547"/>
      <c r="U17" s="1547"/>
      <c r="V17" s="1547"/>
      <c r="W17" s="1549"/>
      <c r="X17" s="1547"/>
      <c r="Y17" s="1547"/>
      <c r="Z17" s="1547"/>
      <c r="AA17" s="1547"/>
      <c r="AB17" s="1547"/>
      <c r="AC17" s="1547"/>
      <c r="AD17" s="1548"/>
      <c r="AE17" s="1547"/>
      <c r="AF17" s="1547"/>
      <c r="AG17" s="1547"/>
      <c r="AH17" s="1547"/>
      <c r="AI17" s="1547"/>
    </row>
    <row r="18" spans="1:37">
      <c r="B18" s="34"/>
      <c r="C18" s="1550"/>
      <c r="D18" s="35" t="s">
        <v>8</v>
      </c>
      <c r="E18" s="1547"/>
      <c r="F18" s="1547"/>
      <c r="G18" s="1547"/>
      <c r="H18" s="1547"/>
      <c r="I18" s="1548"/>
      <c r="J18" s="1547"/>
      <c r="K18" s="1549"/>
      <c r="L18" s="1549"/>
      <c r="M18" s="1547"/>
      <c r="N18" s="1547"/>
      <c r="O18" s="1547"/>
      <c r="P18" s="1548"/>
      <c r="Q18" s="1547"/>
      <c r="R18" s="1549"/>
      <c r="S18" s="1547"/>
      <c r="T18" s="1547"/>
      <c r="U18" s="1547"/>
      <c r="V18" s="1547"/>
      <c r="W18" s="1549"/>
      <c r="X18" s="1547"/>
      <c r="Y18" s="1547"/>
      <c r="Z18" s="1547"/>
      <c r="AA18" s="1547"/>
      <c r="AB18" s="1547"/>
      <c r="AC18" s="1547"/>
      <c r="AD18" s="1548"/>
      <c r="AE18" s="1547"/>
      <c r="AF18" s="1547"/>
      <c r="AG18" s="1547"/>
      <c r="AH18" s="1547"/>
      <c r="AI18" s="1547"/>
    </row>
    <row r="19" spans="1:37">
      <c r="A19" s="39"/>
      <c r="B19" s="40"/>
      <c r="C19" s="1568"/>
      <c r="D19" s="42" t="s">
        <v>9</v>
      </c>
      <c r="E19" s="1559"/>
      <c r="F19" s="1559"/>
      <c r="G19" s="1559"/>
      <c r="H19" s="1560"/>
      <c r="I19" s="1561"/>
      <c r="J19" s="1559"/>
      <c r="K19" s="1562"/>
      <c r="L19" s="1562"/>
      <c r="M19" s="1559"/>
      <c r="N19" s="1559"/>
      <c r="O19" s="1560"/>
      <c r="P19" s="1561"/>
      <c r="Q19" s="1559"/>
      <c r="R19" s="1566"/>
      <c r="S19" s="1559"/>
      <c r="T19" s="1559"/>
      <c r="U19" s="1559"/>
      <c r="V19" s="1560"/>
      <c r="W19" s="1562"/>
      <c r="X19" s="1559"/>
      <c r="Y19" s="1559"/>
      <c r="Z19" s="1559"/>
      <c r="AA19" s="1559"/>
      <c r="AB19" s="1559"/>
      <c r="AC19" s="1559"/>
      <c r="AD19" s="1563"/>
      <c r="AE19" s="1559"/>
      <c r="AF19" s="1559"/>
      <c r="AG19" s="1559"/>
      <c r="AH19" s="1559"/>
      <c r="AI19" s="1559"/>
    </row>
    <row r="20" spans="1:37">
      <c r="B20" s="29"/>
      <c r="C20" s="1550"/>
      <c r="D20" s="30" t="s">
        <v>7</v>
      </c>
      <c r="E20" s="1547"/>
      <c r="F20" s="1547"/>
      <c r="G20" s="1547"/>
      <c r="H20" s="1547"/>
      <c r="I20" s="1548"/>
      <c r="J20" s="1547"/>
      <c r="K20" s="1549"/>
      <c r="L20" s="1549"/>
      <c r="M20" s="1547"/>
      <c r="N20" s="1547"/>
      <c r="O20" s="1547"/>
      <c r="P20" s="1548"/>
      <c r="Q20" s="1547"/>
      <c r="R20" s="1549"/>
      <c r="S20" s="1547"/>
      <c r="T20" s="1547"/>
      <c r="U20" s="1547"/>
      <c r="V20" s="1547"/>
      <c r="W20" s="1549"/>
      <c r="X20" s="1547"/>
      <c r="Y20" s="1547"/>
      <c r="Z20" s="1547"/>
      <c r="AA20" s="1547"/>
      <c r="AB20" s="1547"/>
      <c r="AC20" s="1547"/>
      <c r="AD20" s="1548"/>
      <c r="AE20" s="1547"/>
      <c r="AF20" s="1547"/>
      <c r="AG20" s="1547"/>
      <c r="AH20" s="1547"/>
      <c r="AI20" s="1547"/>
    </row>
    <row r="21" spans="1:37">
      <c r="B21" s="34"/>
      <c r="C21" s="1550"/>
      <c r="D21" s="35" t="s">
        <v>8</v>
      </c>
      <c r="E21" s="1547"/>
      <c r="F21" s="1547"/>
      <c r="G21" s="1547"/>
      <c r="H21" s="1547"/>
      <c r="I21" s="1548"/>
      <c r="J21" s="1547"/>
      <c r="K21" s="1549"/>
      <c r="L21" s="1549"/>
      <c r="M21" s="1547"/>
      <c r="N21" s="1547"/>
      <c r="O21" s="1547"/>
      <c r="P21" s="1548"/>
      <c r="Q21" s="1547"/>
      <c r="R21" s="1549"/>
      <c r="S21" s="1547"/>
      <c r="T21" s="1547"/>
      <c r="U21" s="1547"/>
      <c r="V21" s="1547"/>
      <c r="W21" s="1549"/>
      <c r="X21" s="1547"/>
      <c r="Y21" s="1547"/>
      <c r="Z21" s="1547"/>
      <c r="AA21" s="1547"/>
      <c r="AB21" s="1547"/>
      <c r="AC21" s="1547"/>
      <c r="AD21" s="1548"/>
      <c r="AE21" s="1547"/>
      <c r="AF21" s="1547"/>
      <c r="AG21" s="1547"/>
      <c r="AH21" s="1547"/>
      <c r="AI21" s="1547"/>
    </row>
    <row r="22" spans="1:37">
      <c r="A22" s="39"/>
      <c r="B22" s="40"/>
      <c r="C22" s="1568"/>
      <c r="D22" s="1558" t="s">
        <v>9</v>
      </c>
      <c r="E22" s="1559"/>
      <c r="F22" s="1559"/>
      <c r="G22" s="1559"/>
      <c r="H22" s="1560"/>
      <c r="I22" s="1561"/>
      <c r="J22" s="1555"/>
      <c r="K22" s="1562"/>
      <c r="L22" s="1562"/>
      <c r="M22" s="1559"/>
      <c r="N22" s="1559"/>
      <c r="O22" s="1560"/>
      <c r="P22" s="1561"/>
      <c r="Q22" s="1555"/>
      <c r="R22" s="1557"/>
      <c r="S22" s="1555"/>
      <c r="T22" s="1559"/>
      <c r="U22" s="1559"/>
      <c r="V22" s="1560"/>
      <c r="W22" s="1562"/>
      <c r="X22" s="1555"/>
      <c r="Y22" s="1555"/>
      <c r="Z22" s="1555"/>
      <c r="AA22" s="1559"/>
      <c r="AB22" s="1559"/>
      <c r="AC22" s="1559"/>
      <c r="AD22" s="1563"/>
      <c r="AE22" s="1559"/>
      <c r="AF22" s="1559"/>
      <c r="AG22" s="1555"/>
      <c r="AH22" s="1559"/>
      <c r="AI22" s="1559"/>
    </row>
    <row r="26" spans="1:37">
      <c r="B26" s="75"/>
      <c r="C26" s="76"/>
      <c r="D26" s="76"/>
      <c r="E26" s="1569" t="s">
        <v>360</v>
      </c>
      <c r="F26" s="76"/>
      <c r="G26" s="77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1570" t="s">
        <v>361</v>
      </c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</row>
    <row r="27" spans="1:37">
      <c r="C27" s="16"/>
      <c r="D27" s="17"/>
      <c r="E27" s="18">
        <v>19</v>
      </c>
      <c r="F27" s="18">
        <v>20</v>
      </c>
      <c r="G27" s="18">
        <v>21</v>
      </c>
      <c r="H27" s="18">
        <v>22</v>
      </c>
      <c r="I27" s="18">
        <v>23</v>
      </c>
      <c r="J27" s="18">
        <v>24</v>
      </c>
      <c r="K27" s="18">
        <v>25</v>
      </c>
      <c r="L27" s="18">
        <v>26</v>
      </c>
      <c r="M27" s="18">
        <v>27</v>
      </c>
      <c r="N27" s="18">
        <v>28</v>
      </c>
      <c r="O27" s="18">
        <v>29</v>
      </c>
      <c r="P27" s="18">
        <v>30</v>
      </c>
      <c r="Q27" s="18">
        <v>31</v>
      </c>
      <c r="R27" s="1571">
        <v>1</v>
      </c>
      <c r="S27" s="18">
        <v>2</v>
      </c>
      <c r="T27" s="18">
        <v>3</v>
      </c>
      <c r="U27" s="18">
        <v>4</v>
      </c>
      <c r="V27" s="18">
        <v>5</v>
      </c>
      <c r="W27" s="18">
        <v>6</v>
      </c>
      <c r="X27" s="18">
        <v>7</v>
      </c>
      <c r="Y27" s="18">
        <v>8</v>
      </c>
      <c r="Z27" s="18">
        <v>9</v>
      </c>
      <c r="AA27" s="18">
        <v>10</v>
      </c>
      <c r="AB27" s="18">
        <v>11</v>
      </c>
      <c r="AC27" s="18">
        <v>12</v>
      </c>
      <c r="AD27" s="18">
        <v>13</v>
      </c>
      <c r="AE27" s="18">
        <v>27</v>
      </c>
      <c r="AF27" s="279">
        <v>28</v>
      </c>
      <c r="AG27" s="18">
        <v>29</v>
      </c>
      <c r="AH27" s="202">
        <v>30</v>
      </c>
      <c r="AI27" s="202">
        <v>31</v>
      </c>
      <c r="AJ27" s="17"/>
      <c r="AK27" s="17"/>
    </row>
    <row r="28" spans="1:37">
      <c r="B28" s="15" t="s">
        <v>2</v>
      </c>
      <c r="C28" s="280" t="s">
        <v>65</v>
      </c>
      <c r="D28" s="22"/>
      <c r="E28" s="148" t="s">
        <v>321</v>
      </c>
      <c r="F28" s="148" t="s">
        <v>187</v>
      </c>
      <c r="G28" s="148" t="s">
        <v>188</v>
      </c>
      <c r="H28" s="148" t="s">
        <v>89</v>
      </c>
      <c r="I28" s="1260" t="s">
        <v>4</v>
      </c>
      <c r="J28" s="148" t="s">
        <v>186</v>
      </c>
      <c r="K28" s="1261" t="s">
        <v>320</v>
      </c>
      <c r="L28" s="1261" t="s">
        <v>321</v>
      </c>
      <c r="M28" s="148" t="s">
        <v>187</v>
      </c>
      <c r="N28" s="148" t="s">
        <v>188</v>
      </c>
      <c r="O28" s="148" t="s">
        <v>89</v>
      </c>
      <c r="P28" s="1260" t="s">
        <v>4</v>
      </c>
      <c r="Q28" s="148" t="s">
        <v>186</v>
      </c>
      <c r="R28" s="1572" t="s">
        <v>320</v>
      </c>
      <c r="S28" s="148" t="s">
        <v>321</v>
      </c>
      <c r="T28" s="148" t="s">
        <v>187</v>
      </c>
      <c r="U28" s="148" t="s">
        <v>188</v>
      </c>
      <c r="V28" s="148" t="s">
        <v>89</v>
      </c>
      <c r="W28" s="1261" t="s">
        <v>4</v>
      </c>
      <c r="X28" s="148" t="s">
        <v>186</v>
      </c>
      <c r="Y28" s="148" t="s">
        <v>320</v>
      </c>
      <c r="Z28" s="148" t="s">
        <v>321</v>
      </c>
      <c r="AA28" s="148" t="s">
        <v>187</v>
      </c>
      <c r="AB28" s="148" t="s">
        <v>188</v>
      </c>
      <c r="AC28" s="148" t="s">
        <v>89</v>
      </c>
      <c r="AD28" s="1260" t="s">
        <v>4</v>
      </c>
      <c r="AE28" s="148"/>
      <c r="AF28" s="148"/>
      <c r="AG28" s="148"/>
      <c r="AH28" s="148"/>
      <c r="AI28" s="20"/>
      <c r="AJ28" s="82" t="s">
        <v>4</v>
      </c>
      <c r="AK28" s="28" t="s">
        <v>5</v>
      </c>
    </row>
    <row r="29" spans="1:37" ht="12.75" customHeight="1">
      <c r="B29" s="83"/>
      <c r="C29" s="2386" t="s">
        <v>66</v>
      </c>
      <c r="D29" s="30" t="s">
        <v>7</v>
      </c>
      <c r="E29" s="1421" t="s">
        <v>31</v>
      </c>
      <c r="F29" s="1421" t="s">
        <v>31</v>
      </c>
      <c r="G29" s="1421" t="s">
        <v>31</v>
      </c>
      <c r="H29" s="1421" t="s">
        <v>88</v>
      </c>
      <c r="I29" s="1420" t="s">
        <v>29</v>
      </c>
      <c r="J29" s="1421" t="s">
        <v>29</v>
      </c>
      <c r="K29" s="1573" t="s">
        <v>201</v>
      </c>
      <c r="L29" s="1422" t="s">
        <v>88</v>
      </c>
      <c r="M29" s="1423" t="s">
        <v>200</v>
      </c>
      <c r="N29" s="1421" t="s">
        <v>5</v>
      </c>
      <c r="O29" s="1421" t="s">
        <v>5</v>
      </c>
      <c r="P29" s="1420" t="s">
        <v>88</v>
      </c>
      <c r="Q29" s="1444" t="s">
        <v>31</v>
      </c>
      <c r="R29" s="1574" t="s">
        <v>31</v>
      </c>
      <c r="S29" s="1421" t="s">
        <v>31</v>
      </c>
      <c r="T29" s="1421" t="s">
        <v>88</v>
      </c>
      <c r="U29" s="1421" t="s">
        <v>29</v>
      </c>
      <c r="V29" s="1421" t="s">
        <v>29</v>
      </c>
      <c r="W29" s="1422" t="s">
        <v>88</v>
      </c>
      <c r="X29" s="1421" t="s">
        <v>88</v>
      </c>
      <c r="Y29" s="1421" t="s">
        <v>5</v>
      </c>
      <c r="Z29" s="1421" t="s">
        <v>5</v>
      </c>
      <c r="AA29" s="1421" t="s">
        <v>5</v>
      </c>
      <c r="AB29" s="1421" t="s">
        <v>88</v>
      </c>
      <c r="AC29" s="1421" t="s">
        <v>31</v>
      </c>
      <c r="AD29" s="1575" t="s">
        <v>31</v>
      </c>
      <c r="AE29" s="153"/>
      <c r="AF29" s="153"/>
      <c r="AG29" s="153"/>
      <c r="AH29" s="153"/>
      <c r="AI29" s="69"/>
      <c r="AJ29" s="32"/>
      <c r="AK29" s="33"/>
    </row>
    <row r="30" spans="1:37">
      <c r="B30" s="83"/>
      <c r="C30" s="2386"/>
      <c r="D30" s="30"/>
      <c r="E30" s="1429"/>
      <c r="F30" s="1429"/>
      <c r="G30" s="1429"/>
      <c r="H30" s="1429"/>
      <c r="I30" s="1435"/>
      <c r="J30" s="1429"/>
      <c r="K30" s="1431"/>
      <c r="L30" s="1430"/>
      <c r="M30" s="1431"/>
      <c r="N30" s="1429"/>
      <c r="O30" s="1429"/>
      <c r="P30" s="1428"/>
      <c r="Q30" s="1576"/>
      <c r="R30" s="1577"/>
      <c r="S30" s="1429"/>
      <c r="T30" s="1429"/>
      <c r="U30" s="1429"/>
      <c r="V30" s="1429"/>
      <c r="W30" s="1430"/>
      <c r="X30" s="1429"/>
      <c r="Y30" s="1429"/>
      <c r="Z30" s="1429"/>
      <c r="AA30" s="1429"/>
      <c r="AB30" s="1429"/>
      <c r="AC30" s="1429"/>
      <c r="AD30" s="1578"/>
      <c r="AE30" s="153"/>
      <c r="AF30" s="153"/>
      <c r="AG30" s="153"/>
      <c r="AH30" s="153"/>
      <c r="AI30" s="69"/>
      <c r="AJ30" s="32"/>
      <c r="AK30" s="33"/>
    </row>
    <row r="31" spans="1:37">
      <c r="B31" s="281">
        <v>1020</v>
      </c>
      <c r="C31" s="2386"/>
      <c r="D31" s="35" t="s">
        <v>8</v>
      </c>
      <c r="E31" s="1436"/>
      <c r="F31" s="1436"/>
      <c r="G31" s="1436"/>
      <c r="H31" s="1436"/>
      <c r="I31" s="1435"/>
      <c r="J31" s="1436"/>
      <c r="K31" s="1437"/>
      <c r="L31" s="1437"/>
      <c r="M31" s="1436"/>
      <c r="N31" s="1436"/>
      <c r="O31" s="1436"/>
      <c r="P31" s="1435"/>
      <c r="Q31" s="1438"/>
      <c r="R31" s="1579"/>
      <c r="S31" s="1436"/>
      <c r="T31" s="1436"/>
      <c r="U31" s="1436"/>
      <c r="V31" s="1436"/>
      <c r="W31" s="1437"/>
      <c r="X31" s="1436"/>
      <c r="Y31" s="1436"/>
      <c r="Z31" s="1436"/>
      <c r="AA31" s="1436"/>
      <c r="AB31" s="1436"/>
      <c r="AC31" s="1436"/>
      <c r="AD31" s="1580"/>
      <c r="AE31" s="159"/>
      <c r="AF31" s="159"/>
      <c r="AG31" s="159"/>
      <c r="AH31" s="159"/>
      <c r="AI31" s="161"/>
      <c r="AJ31" s="37">
        <f>SUM(F31:AE31)</f>
        <v>0</v>
      </c>
      <c r="AK31" s="38">
        <f>SUM(F32:AE32)</f>
        <v>0</v>
      </c>
    </row>
    <row r="32" spans="1:37">
      <c r="A32" s="39"/>
      <c r="B32" s="283"/>
      <c r="C32" s="284">
        <f>SUM(AJ29:AK32)</f>
        <v>0</v>
      </c>
      <c r="D32" s="42" t="s">
        <v>9</v>
      </c>
      <c r="E32" s="1581"/>
      <c r="F32" s="1581"/>
      <c r="G32" s="1581"/>
      <c r="H32" s="1581"/>
      <c r="I32" s="1440"/>
      <c r="J32" s="1441"/>
      <c r="K32" s="1442"/>
      <c r="L32" s="1442"/>
      <c r="M32" s="1441"/>
      <c r="N32" s="1441"/>
      <c r="O32" s="1441"/>
      <c r="P32" s="1440"/>
      <c r="Q32" s="1443"/>
      <c r="R32" s="1582"/>
      <c r="S32" s="1441"/>
      <c r="T32" s="1441"/>
      <c r="U32" s="1441"/>
      <c r="V32" s="1441"/>
      <c r="W32" s="1442"/>
      <c r="X32" s="1581"/>
      <c r="Y32" s="1581"/>
      <c r="Z32" s="1581"/>
      <c r="AA32" s="1581"/>
      <c r="AB32" s="1581"/>
      <c r="AC32" s="1581"/>
      <c r="AD32" s="1583"/>
      <c r="AE32" s="165"/>
      <c r="AF32" s="165"/>
      <c r="AG32" s="165"/>
      <c r="AH32" s="165"/>
      <c r="AI32" s="167"/>
      <c r="AJ32" s="45"/>
      <c r="AK32" s="33"/>
    </row>
    <row r="33" spans="1:37">
      <c r="B33" s="285"/>
      <c r="C33" s="8" t="s">
        <v>67</v>
      </c>
      <c r="D33" s="30" t="s">
        <v>7</v>
      </c>
      <c r="E33" s="1421" t="s">
        <v>5</v>
      </c>
      <c r="F33" s="1421" t="s">
        <v>5</v>
      </c>
      <c r="G33" s="1421" t="s">
        <v>88</v>
      </c>
      <c r="H33" s="1421" t="s">
        <v>31</v>
      </c>
      <c r="I33" s="1420" t="s">
        <v>31</v>
      </c>
      <c r="J33" s="1421" t="s">
        <v>31</v>
      </c>
      <c r="K33" s="1422" t="s">
        <v>88</v>
      </c>
      <c r="L33" s="1422" t="s">
        <v>29</v>
      </c>
      <c r="M33" s="1421" t="s">
        <v>29</v>
      </c>
      <c r="N33" s="1421" t="s">
        <v>29</v>
      </c>
      <c r="O33" s="1421" t="s">
        <v>88</v>
      </c>
      <c r="P33" s="1420" t="s">
        <v>5</v>
      </c>
      <c r="Q33" s="1444" t="s">
        <v>5</v>
      </c>
      <c r="R33" s="1574" t="s">
        <v>5</v>
      </c>
      <c r="S33" s="1421" t="s">
        <v>88</v>
      </c>
      <c r="T33" s="1425" t="s">
        <v>203</v>
      </c>
      <c r="U33" s="1425" t="s">
        <v>203</v>
      </c>
      <c r="V33" s="1425" t="s">
        <v>203</v>
      </c>
      <c r="W33" s="1422" t="s">
        <v>88</v>
      </c>
      <c r="X33" s="1421" t="s">
        <v>29</v>
      </c>
      <c r="Y33" s="1421" t="s">
        <v>29</v>
      </c>
      <c r="Z33" s="1421" t="s">
        <v>29</v>
      </c>
      <c r="AA33" s="1421" t="s">
        <v>88</v>
      </c>
      <c r="AB33" s="1421" t="s">
        <v>5</v>
      </c>
      <c r="AC33" s="1421" t="s">
        <v>5</v>
      </c>
      <c r="AD33" s="1575" t="s">
        <v>88</v>
      </c>
      <c r="AE33" s="153"/>
      <c r="AF33" s="153"/>
      <c r="AG33" s="153"/>
      <c r="AH33" s="153"/>
      <c r="AI33" s="69"/>
      <c r="AJ33" s="32"/>
      <c r="AK33" s="33"/>
    </row>
    <row r="34" spans="1:37">
      <c r="B34" s="285"/>
      <c r="C34" s="8"/>
      <c r="D34" s="30"/>
      <c r="E34" s="1429"/>
      <c r="F34" s="1429"/>
      <c r="G34" s="1429"/>
      <c r="H34" s="1431"/>
      <c r="I34" s="1431"/>
      <c r="J34" s="1431"/>
      <c r="K34" s="1430"/>
      <c r="L34" s="1430"/>
      <c r="M34" s="1429"/>
      <c r="N34" s="1429"/>
      <c r="O34" s="1429"/>
      <c r="P34" s="1428"/>
      <c r="Q34" s="1447"/>
      <c r="R34" s="1584"/>
      <c r="S34" s="1429"/>
      <c r="T34" s="1431"/>
      <c r="U34" s="1431"/>
      <c r="V34" s="1431"/>
      <c r="W34" s="1430"/>
      <c r="X34" s="1429"/>
      <c r="Y34" s="1429"/>
      <c r="Z34" s="1429"/>
      <c r="AA34" s="1429"/>
      <c r="AB34" s="1431"/>
      <c r="AC34" s="1431"/>
      <c r="AD34" s="1578"/>
      <c r="AE34" s="153"/>
      <c r="AF34" s="153"/>
      <c r="AG34" s="153"/>
      <c r="AH34" s="153"/>
      <c r="AI34" s="69"/>
      <c r="AJ34" s="32"/>
      <c r="AK34" s="33"/>
    </row>
    <row r="35" spans="1:37">
      <c r="B35" s="281">
        <v>1600</v>
      </c>
      <c r="C35" s="8"/>
      <c r="D35" s="35" t="s">
        <v>8</v>
      </c>
      <c r="E35" s="1436"/>
      <c r="F35" s="1436"/>
      <c r="G35" s="1436"/>
      <c r="H35" s="1436"/>
      <c r="I35" s="1435"/>
      <c r="J35" s="1436"/>
      <c r="K35" s="1437"/>
      <c r="L35" s="1437"/>
      <c r="M35" s="1436"/>
      <c r="N35" s="1436"/>
      <c r="O35" s="1436"/>
      <c r="P35" s="1435"/>
      <c r="Q35" s="1438"/>
      <c r="R35" s="1579"/>
      <c r="S35" s="1436"/>
      <c r="T35" s="1436"/>
      <c r="U35" s="1436"/>
      <c r="V35" s="1436"/>
      <c r="W35" s="1437"/>
      <c r="X35" s="1436"/>
      <c r="Y35" s="1436"/>
      <c r="Z35" s="1436"/>
      <c r="AA35" s="1436"/>
      <c r="AB35" s="1436"/>
      <c r="AC35" s="1436"/>
      <c r="AD35" s="1580"/>
      <c r="AE35" s="159"/>
      <c r="AF35" s="159"/>
      <c r="AG35" s="159"/>
      <c r="AH35" s="159"/>
      <c r="AI35" s="161"/>
      <c r="AJ35" s="37">
        <f>SUM(F35:AE35)</f>
        <v>0</v>
      </c>
      <c r="AK35" s="38">
        <f>SUM(F36:AE36)</f>
        <v>0</v>
      </c>
    </row>
    <row r="36" spans="1:37">
      <c r="A36" s="39"/>
      <c r="B36" s="283"/>
      <c r="C36" s="284">
        <f>SUM(AJ33:AK36)</f>
        <v>0</v>
      </c>
      <c r="D36" s="42" t="s">
        <v>9</v>
      </c>
      <c r="E36" s="1581"/>
      <c r="F36" s="1581"/>
      <c r="G36" s="1581"/>
      <c r="H36" s="1581"/>
      <c r="I36" s="1440"/>
      <c r="J36" s="1441"/>
      <c r="K36" s="1442"/>
      <c r="L36" s="1442"/>
      <c r="M36" s="1441"/>
      <c r="N36" s="1441"/>
      <c r="O36" s="1441"/>
      <c r="P36" s="1440"/>
      <c r="Q36" s="1443"/>
      <c r="R36" s="1582"/>
      <c r="S36" s="1441"/>
      <c r="T36" s="1441"/>
      <c r="U36" s="1441"/>
      <c r="V36" s="1441"/>
      <c r="W36" s="1442"/>
      <c r="X36" s="1581"/>
      <c r="Y36" s="1581"/>
      <c r="Z36" s="1581"/>
      <c r="AA36" s="1581"/>
      <c r="AB36" s="1581"/>
      <c r="AC36" s="1581"/>
      <c r="AD36" s="1583"/>
      <c r="AE36" s="165"/>
      <c r="AF36" s="165"/>
      <c r="AG36" s="165"/>
      <c r="AH36" s="165"/>
      <c r="AI36" s="167"/>
      <c r="AJ36" s="45"/>
      <c r="AK36" s="33"/>
    </row>
    <row r="37" spans="1:37">
      <c r="B37" s="285"/>
      <c r="C37" s="8" t="s">
        <v>68</v>
      </c>
      <c r="D37" s="152" t="s">
        <v>7</v>
      </c>
      <c r="E37" s="1421" t="s">
        <v>29</v>
      </c>
      <c r="F37" s="1421" t="s">
        <v>88</v>
      </c>
      <c r="G37" s="1421" t="s">
        <v>5</v>
      </c>
      <c r="H37" s="1421" t="s">
        <v>5</v>
      </c>
      <c r="I37" s="1420" t="s">
        <v>88</v>
      </c>
      <c r="J37" s="1421" t="s">
        <v>88</v>
      </c>
      <c r="K37" s="1422" t="s">
        <v>31</v>
      </c>
      <c r="L37" s="1422" t="s">
        <v>31</v>
      </c>
      <c r="M37" s="1421" t="s">
        <v>31</v>
      </c>
      <c r="N37" s="1421" t="s">
        <v>88</v>
      </c>
      <c r="O37" s="1421" t="s">
        <v>29</v>
      </c>
      <c r="P37" s="1420" t="s">
        <v>29</v>
      </c>
      <c r="Q37" s="1444" t="s">
        <v>29</v>
      </c>
      <c r="R37" s="1574" t="s">
        <v>88</v>
      </c>
      <c r="S37" s="1421" t="s">
        <v>5</v>
      </c>
      <c r="T37" s="1421" t="s">
        <v>5</v>
      </c>
      <c r="U37" s="1421" t="s">
        <v>5</v>
      </c>
      <c r="V37" s="1421" t="s">
        <v>88</v>
      </c>
      <c r="W37" s="1422" t="s">
        <v>31</v>
      </c>
      <c r="X37" s="1421" t="s">
        <v>31</v>
      </c>
      <c r="Y37" s="1421" t="s">
        <v>31</v>
      </c>
      <c r="Z37" s="1421" t="s">
        <v>88</v>
      </c>
      <c r="AA37" s="1421" t="s">
        <v>29</v>
      </c>
      <c r="AB37" s="1421" t="s">
        <v>29</v>
      </c>
      <c r="AC37" s="1421" t="s">
        <v>29</v>
      </c>
      <c r="AD37" s="1575" t="s">
        <v>88</v>
      </c>
      <c r="AE37" s="153"/>
      <c r="AF37" s="153"/>
      <c r="AG37" s="153"/>
      <c r="AH37" s="153"/>
      <c r="AI37" s="69"/>
      <c r="AJ37" s="32"/>
      <c r="AK37" s="33"/>
    </row>
    <row r="38" spans="1:37">
      <c r="B38" s="285"/>
      <c r="C38" s="8"/>
      <c r="D38" s="152"/>
      <c r="E38" s="1429"/>
      <c r="F38" s="1429"/>
      <c r="G38" s="1429"/>
      <c r="H38" s="1429"/>
      <c r="I38" s="1428"/>
      <c r="J38" s="1429"/>
      <c r="K38" s="1430"/>
      <c r="L38" s="1430"/>
      <c r="M38" s="1429"/>
      <c r="N38" s="1429"/>
      <c r="O38" s="1429"/>
      <c r="P38" s="1428"/>
      <c r="Q38" s="1447"/>
      <c r="R38" s="1584"/>
      <c r="S38" s="1429"/>
      <c r="T38" s="1429"/>
      <c r="U38" s="1429"/>
      <c r="V38" s="1429"/>
      <c r="W38" s="1430"/>
      <c r="X38" s="1429"/>
      <c r="Y38" s="1429"/>
      <c r="Z38" s="1429"/>
      <c r="AA38" s="1429"/>
      <c r="AB38" s="1429"/>
      <c r="AC38" s="1429"/>
      <c r="AD38" s="1578"/>
      <c r="AE38" s="153"/>
      <c r="AF38" s="153"/>
      <c r="AG38" s="153"/>
      <c r="AH38" s="153"/>
      <c r="AI38" s="69"/>
      <c r="AJ38" s="32"/>
      <c r="AK38" s="33"/>
    </row>
    <row r="39" spans="1:37">
      <c r="B39" s="281">
        <v>1644</v>
      </c>
      <c r="C39" s="8"/>
      <c r="D39" s="158" t="s">
        <v>8</v>
      </c>
      <c r="E39" s="1436"/>
      <c r="F39" s="1436"/>
      <c r="G39" s="1436"/>
      <c r="H39" s="1436"/>
      <c r="I39" s="1435"/>
      <c r="J39" s="1436"/>
      <c r="K39" s="1437"/>
      <c r="L39" s="1437"/>
      <c r="M39" s="1436"/>
      <c r="N39" s="1436"/>
      <c r="O39" s="1436"/>
      <c r="P39" s="1435"/>
      <c r="Q39" s="1438"/>
      <c r="R39" s="1579"/>
      <c r="S39" s="1436"/>
      <c r="T39" s="1436"/>
      <c r="U39" s="1436"/>
      <c r="V39" s="1436"/>
      <c r="W39" s="1437"/>
      <c r="X39" s="1436"/>
      <c r="Y39" s="1436"/>
      <c r="Z39" s="1436"/>
      <c r="AA39" s="1436"/>
      <c r="AB39" s="1436"/>
      <c r="AC39" s="1436"/>
      <c r="AD39" s="1580"/>
      <c r="AE39" s="159"/>
      <c r="AF39" s="159"/>
      <c r="AG39" s="159"/>
      <c r="AH39" s="159"/>
      <c r="AI39" s="161"/>
      <c r="AJ39" s="37">
        <f>SUM(F39:AE39)</f>
        <v>0</v>
      </c>
      <c r="AK39" s="38">
        <f>SUM(F40:AE40)</f>
        <v>0</v>
      </c>
    </row>
    <row r="40" spans="1:37">
      <c r="A40" s="39"/>
      <c r="B40" s="283"/>
      <c r="C40" s="284">
        <f>SUM(AJ37:AK40)</f>
        <v>0</v>
      </c>
      <c r="D40" s="164" t="s">
        <v>9</v>
      </c>
      <c r="E40" s="1581"/>
      <c r="F40" s="1581"/>
      <c r="G40" s="1581"/>
      <c r="H40" s="1581"/>
      <c r="I40" s="1440"/>
      <c r="J40" s="1441"/>
      <c r="K40" s="1442"/>
      <c r="L40" s="1442"/>
      <c r="M40" s="1441"/>
      <c r="N40" s="1441"/>
      <c r="O40" s="1441"/>
      <c r="P40" s="1440"/>
      <c r="Q40" s="1443"/>
      <c r="R40" s="1582"/>
      <c r="S40" s="1441"/>
      <c r="T40" s="1441"/>
      <c r="U40" s="1441"/>
      <c r="V40" s="1441"/>
      <c r="W40" s="1442"/>
      <c r="X40" s="1581"/>
      <c r="Y40" s="1581"/>
      <c r="Z40" s="1581"/>
      <c r="AA40" s="1581"/>
      <c r="AB40" s="1581"/>
      <c r="AC40" s="1581"/>
      <c r="AD40" s="1583"/>
      <c r="AE40" s="165"/>
      <c r="AF40" s="165"/>
      <c r="AG40" s="165"/>
      <c r="AH40" s="165"/>
      <c r="AI40" s="167"/>
      <c r="AJ40" s="45"/>
      <c r="AK40" s="33"/>
    </row>
    <row r="41" spans="1:37">
      <c r="B41" s="285"/>
      <c r="C41" s="8" t="s">
        <v>69</v>
      </c>
      <c r="D41" s="152" t="s">
        <v>7</v>
      </c>
      <c r="E41" s="1421" t="s">
        <v>88</v>
      </c>
      <c r="F41" s="1421" t="s">
        <v>29</v>
      </c>
      <c r="G41" s="1421" t="s">
        <v>29</v>
      </c>
      <c r="H41" s="1421" t="s">
        <v>29</v>
      </c>
      <c r="I41" s="1420" t="s">
        <v>88</v>
      </c>
      <c r="J41" s="1421" t="s">
        <v>5</v>
      </c>
      <c r="K41" s="1422" t="s">
        <v>5</v>
      </c>
      <c r="L41" s="1422" t="s">
        <v>5</v>
      </c>
      <c r="M41" s="1421" t="s">
        <v>88</v>
      </c>
      <c r="N41" s="1421" t="s">
        <v>31</v>
      </c>
      <c r="O41" s="1421" t="s">
        <v>31</v>
      </c>
      <c r="P41" s="1420" t="s">
        <v>88</v>
      </c>
      <c r="Q41" s="1444" t="s">
        <v>88</v>
      </c>
      <c r="R41" s="1574" t="s">
        <v>29</v>
      </c>
      <c r="S41" s="1421" t="s">
        <v>29</v>
      </c>
      <c r="T41" s="1421" t="s">
        <v>29</v>
      </c>
      <c r="U41" s="1421" t="s">
        <v>88</v>
      </c>
      <c r="V41" s="1421" t="s">
        <v>5</v>
      </c>
      <c r="W41" s="1422" t="s">
        <v>5</v>
      </c>
      <c r="X41" s="1421" t="s">
        <v>5</v>
      </c>
      <c r="Y41" s="1421" t="s">
        <v>88</v>
      </c>
      <c r="Z41" s="1421" t="s">
        <v>31</v>
      </c>
      <c r="AA41" s="1421" t="s">
        <v>31</v>
      </c>
      <c r="AB41" s="1421" t="s">
        <v>31</v>
      </c>
      <c r="AC41" s="1421" t="s">
        <v>88</v>
      </c>
      <c r="AD41" s="1575" t="s">
        <v>29</v>
      </c>
      <c r="AE41" s="153"/>
      <c r="AF41" s="153"/>
      <c r="AG41" s="153"/>
      <c r="AH41" s="153"/>
      <c r="AI41" s="69"/>
      <c r="AJ41" s="32"/>
      <c r="AK41" s="33"/>
    </row>
    <row r="42" spans="1:37">
      <c r="B42" s="285"/>
      <c r="C42" s="8"/>
      <c r="D42" s="152"/>
      <c r="E42" s="1429"/>
      <c r="F42" s="1429"/>
      <c r="G42" s="1429"/>
      <c r="H42" s="1429"/>
      <c r="I42" s="1428"/>
      <c r="J42" s="1429"/>
      <c r="K42" s="1430"/>
      <c r="L42" s="1430"/>
      <c r="M42" s="1429"/>
      <c r="N42" s="1429"/>
      <c r="O42" s="1429"/>
      <c r="P42" s="1428"/>
      <c r="Q42" s="1447"/>
      <c r="R42" s="1584"/>
      <c r="S42" s="1429"/>
      <c r="T42" s="1429"/>
      <c r="U42" s="1429"/>
      <c r="V42" s="1429"/>
      <c r="W42" s="1430"/>
      <c r="X42" s="1429"/>
      <c r="Y42" s="1429"/>
      <c r="Z42" s="1429"/>
      <c r="AA42" s="1429"/>
      <c r="AB42" s="1429"/>
      <c r="AC42" s="1429"/>
      <c r="AD42" s="1578"/>
      <c r="AE42" s="153"/>
      <c r="AF42" s="153"/>
      <c r="AG42" s="153"/>
      <c r="AH42" s="153"/>
      <c r="AI42" s="69"/>
      <c r="AJ42" s="32"/>
      <c r="AK42" s="33"/>
    </row>
    <row r="43" spans="1:37">
      <c r="B43" s="281">
        <v>1579</v>
      </c>
      <c r="C43" s="8"/>
      <c r="D43" s="158" t="s">
        <v>8</v>
      </c>
      <c r="E43" s="1436"/>
      <c r="F43" s="1436"/>
      <c r="G43" s="1436"/>
      <c r="H43" s="1436"/>
      <c r="I43" s="1435"/>
      <c r="J43" s="1436"/>
      <c r="K43" s="1437"/>
      <c r="L43" s="1437"/>
      <c r="M43" s="1436"/>
      <c r="N43" s="1436"/>
      <c r="O43" s="1436"/>
      <c r="P43" s="1435"/>
      <c r="Q43" s="1438"/>
      <c r="R43" s="1579"/>
      <c r="S43" s="1436"/>
      <c r="T43" s="1436"/>
      <c r="U43" s="1436"/>
      <c r="V43" s="1436"/>
      <c r="W43" s="1437"/>
      <c r="X43" s="1436" t="s">
        <v>362</v>
      </c>
      <c r="Y43" s="1436"/>
      <c r="Z43" s="1436"/>
      <c r="AA43" s="1436"/>
      <c r="AB43" s="1436"/>
      <c r="AC43" s="1436"/>
      <c r="AD43" s="1580"/>
      <c r="AE43" s="159"/>
      <c r="AF43" s="159"/>
      <c r="AG43" s="159"/>
      <c r="AH43" s="159"/>
      <c r="AI43" s="161"/>
      <c r="AJ43" s="37">
        <f>SUM(F43:AE43)</f>
        <v>0</v>
      </c>
      <c r="AK43" s="38">
        <f>SUM(F44:AE44)</f>
        <v>0</v>
      </c>
    </row>
    <row r="44" spans="1:37">
      <c r="A44" s="39"/>
      <c r="B44" s="283"/>
      <c r="C44" s="284">
        <f>SUM(AJ41:AK44)</f>
        <v>0</v>
      </c>
      <c r="D44" s="164" t="s">
        <v>9</v>
      </c>
      <c r="E44" s="1581"/>
      <c r="F44" s="1581"/>
      <c r="G44" s="1581"/>
      <c r="H44" s="1581"/>
      <c r="I44" s="1440"/>
      <c r="J44" s="1441"/>
      <c r="K44" s="1442"/>
      <c r="L44" s="1442"/>
      <c r="M44" s="1441"/>
      <c r="N44" s="1441"/>
      <c r="O44" s="1441"/>
      <c r="P44" s="1440"/>
      <c r="Q44" s="1443"/>
      <c r="R44" s="1582"/>
      <c r="S44" s="1441"/>
      <c r="T44" s="1441"/>
      <c r="U44" s="1441"/>
      <c r="V44" s="1441"/>
      <c r="W44" s="1442"/>
      <c r="X44" s="1581"/>
      <c r="Y44" s="1581"/>
      <c r="Z44" s="1581"/>
      <c r="AA44" s="1581"/>
      <c r="AB44" s="1581"/>
      <c r="AC44" s="1581"/>
      <c r="AD44" s="1583"/>
      <c r="AE44" s="165"/>
      <c r="AF44" s="165"/>
      <c r="AG44" s="165"/>
      <c r="AH44" s="165"/>
      <c r="AI44" s="167"/>
      <c r="AJ44" s="45"/>
      <c r="AK44" s="33"/>
    </row>
    <row r="45" spans="1:37">
      <c r="B45" s="285"/>
      <c r="C45" s="12" t="s">
        <v>43</v>
      </c>
      <c r="D45" s="152" t="s">
        <v>7</v>
      </c>
      <c r="E45" s="1421"/>
      <c r="F45" s="1421"/>
      <c r="G45" s="1421"/>
      <c r="H45" s="1421"/>
      <c r="I45" s="1420" t="s">
        <v>5</v>
      </c>
      <c r="J45" s="1421"/>
      <c r="K45" s="1422"/>
      <c r="L45" s="1422"/>
      <c r="M45" s="1421"/>
      <c r="N45" s="1457"/>
      <c r="O45" s="1457" t="s">
        <v>11</v>
      </c>
      <c r="P45" s="1458" t="s">
        <v>203</v>
      </c>
      <c r="Q45" s="1459"/>
      <c r="R45" s="1574"/>
      <c r="S45" s="1421"/>
      <c r="T45" s="1421"/>
      <c r="U45" s="1421"/>
      <c r="V45" s="1421"/>
      <c r="W45" s="1422" t="s">
        <v>29</v>
      </c>
      <c r="X45" s="1421"/>
      <c r="Y45" s="1421"/>
      <c r="Z45" s="1421"/>
      <c r="AA45" s="1421"/>
      <c r="AB45" s="1421"/>
      <c r="AC45" s="1421"/>
      <c r="AD45" s="1575" t="s">
        <v>5</v>
      </c>
      <c r="AE45" s="153"/>
      <c r="AF45" s="153"/>
      <c r="AG45" s="153"/>
      <c r="AH45" s="153"/>
      <c r="AI45" s="69"/>
      <c r="AJ45" s="32"/>
      <c r="AK45" s="33"/>
    </row>
    <row r="46" spans="1:37">
      <c r="B46" s="285"/>
      <c r="C46" s="12"/>
      <c r="D46" s="152"/>
      <c r="E46" s="1429"/>
      <c r="F46" s="1429"/>
      <c r="G46" s="1429"/>
      <c r="H46" s="1429"/>
      <c r="I46" s="1428"/>
      <c r="J46" s="1431"/>
      <c r="K46" s="1431"/>
      <c r="L46" s="1430"/>
      <c r="M46" s="1429" t="s">
        <v>5</v>
      </c>
      <c r="N46" s="1436" t="s">
        <v>203</v>
      </c>
      <c r="O46" s="1436" t="s">
        <v>203</v>
      </c>
      <c r="P46" s="1435"/>
      <c r="Q46" s="1438" t="s">
        <v>203</v>
      </c>
      <c r="R46" s="1458" t="s">
        <v>203</v>
      </c>
      <c r="S46" s="1458"/>
      <c r="T46" s="1585" t="s">
        <v>31</v>
      </c>
      <c r="U46" s="1585" t="s">
        <v>31</v>
      </c>
      <c r="V46" s="1585" t="s">
        <v>31</v>
      </c>
      <c r="W46" s="1430"/>
      <c r="X46" s="1429" t="s">
        <v>362</v>
      </c>
      <c r="Y46" s="1429"/>
      <c r="Z46" s="1429"/>
      <c r="AA46" s="1429"/>
      <c r="AB46" s="1429" t="s">
        <v>363</v>
      </c>
      <c r="AC46" s="1429" t="s">
        <v>363</v>
      </c>
      <c r="AD46" s="1578"/>
      <c r="AE46" s="153"/>
      <c r="AF46" s="153"/>
      <c r="AG46" s="153"/>
      <c r="AH46" s="153"/>
      <c r="AI46" s="69"/>
      <c r="AJ46" s="32"/>
      <c r="AK46" s="33"/>
    </row>
    <row r="47" spans="1:37">
      <c r="B47" s="281">
        <v>1802</v>
      </c>
      <c r="C47" s="12"/>
      <c r="D47" s="158" t="s">
        <v>8</v>
      </c>
      <c r="E47" s="1436"/>
      <c r="F47" s="1436"/>
      <c r="G47" s="1436"/>
      <c r="H47" s="1436"/>
      <c r="I47" s="1435"/>
      <c r="J47" s="1436"/>
      <c r="K47" s="1437"/>
      <c r="L47" s="1437"/>
      <c r="M47" s="1436"/>
      <c r="N47" s="1586" t="s">
        <v>364</v>
      </c>
      <c r="O47" s="1586" t="s">
        <v>364</v>
      </c>
      <c r="P47" s="1586" t="s">
        <v>364</v>
      </c>
      <c r="Q47" s="1438"/>
      <c r="R47" s="1579"/>
      <c r="S47" s="1436"/>
      <c r="T47" s="1436"/>
      <c r="U47" s="1436"/>
      <c r="V47" s="1436"/>
      <c r="W47" s="1437"/>
      <c r="X47" s="1436"/>
      <c r="Y47" s="1436"/>
      <c r="Z47" s="1436"/>
      <c r="AA47" s="1436"/>
      <c r="AB47" s="1436"/>
      <c r="AC47" s="1436"/>
      <c r="AD47" s="1580"/>
      <c r="AE47" s="159"/>
      <c r="AF47" s="159"/>
      <c r="AG47" s="159"/>
      <c r="AH47" s="159"/>
      <c r="AI47" s="161"/>
      <c r="AJ47" s="37">
        <f>SUM(F47:AE47)</f>
        <v>0</v>
      </c>
      <c r="AK47" s="38">
        <f>SUM(F48:AE48)</f>
        <v>0</v>
      </c>
    </row>
    <row r="48" spans="1:37">
      <c r="A48" s="39"/>
      <c r="B48" s="97"/>
      <c r="C48" s="284">
        <f>SUM(AJ45:AK48)</f>
        <v>0</v>
      </c>
      <c r="D48" s="164" t="s">
        <v>9</v>
      </c>
      <c r="E48" s="1581"/>
      <c r="F48" s="1581"/>
      <c r="G48" s="1581"/>
      <c r="H48" s="1581"/>
      <c r="I48" s="1440"/>
      <c r="J48" s="1441"/>
      <c r="K48" s="1442"/>
      <c r="L48" s="1442"/>
      <c r="M48" s="1441"/>
      <c r="N48" s="1441"/>
      <c r="O48" s="1441"/>
      <c r="P48" s="1440"/>
      <c r="Q48" s="1443"/>
      <c r="R48" s="1582"/>
      <c r="S48" s="1441"/>
      <c r="T48" s="1441"/>
      <c r="U48" s="1441"/>
      <c r="V48" s="1441"/>
      <c r="W48" s="1442"/>
      <c r="X48" s="1581"/>
      <c r="Y48" s="1581"/>
      <c r="Z48" s="1581"/>
      <c r="AA48" s="1581"/>
      <c r="AB48" s="1581"/>
      <c r="AC48" s="1581"/>
      <c r="AD48" s="1583"/>
      <c r="AE48" s="165"/>
      <c r="AF48" s="165"/>
      <c r="AG48" s="165"/>
      <c r="AH48" s="165"/>
      <c r="AI48" s="167"/>
      <c r="AJ48" s="45"/>
      <c r="AK48" s="33"/>
    </row>
    <row r="49" spans="1:37">
      <c r="B49" s="83"/>
      <c r="C49" s="12" t="s">
        <v>42</v>
      </c>
      <c r="D49" s="152" t="s">
        <v>7</v>
      </c>
      <c r="E49" s="1421"/>
      <c r="F49" s="1421"/>
      <c r="G49" s="1587"/>
      <c r="H49" s="1587"/>
      <c r="I49" s="1420"/>
      <c r="J49" s="1421"/>
      <c r="K49" s="1422"/>
      <c r="L49" s="1422"/>
      <c r="M49" s="1421"/>
      <c r="N49" s="1421"/>
      <c r="O49" s="1421"/>
      <c r="P49" s="1420"/>
      <c r="Q49" s="1444"/>
      <c r="R49" s="1574"/>
      <c r="S49" s="1421"/>
      <c r="T49" s="1421"/>
      <c r="U49" s="1421"/>
      <c r="V49" s="1421"/>
      <c r="W49" s="1422"/>
      <c r="X49" s="1421"/>
      <c r="Y49" s="1421"/>
      <c r="Z49" s="1421"/>
      <c r="AA49" s="1421"/>
      <c r="AB49" s="1587"/>
      <c r="AC49" s="1587"/>
      <c r="AD49" s="1575"/>
      <c r="AE49" s="153"/>
      <c r="AF49" s="153"/>
      <c r="AG49" s="153"/>
      <c r="AH49" s="153"/>
      <c r="AI49" s="69"/>
      <c r="AJ49" s="32"/>
      <c r="AK49" s="33"/>
    </row>
    <row r="50" spans="1:37">
      <c r="B50" s="83"/>
      <c r="C50" s="12"/>
      <c r="D50" s="152"/>
      <c r="E50" s="1429"/>
      <c r="F50" s="1429"/>
      <c r="G50" s="1585"/>
      <c r="H50" s="1585"/>
      <c r="I50" s="1428"/>
      <c r="J50" s="1429"/>
      <c r="K50" s="1430"/>
      <c r="L50" s="1430"/>
      <c r="M50" s="1429"/>
      <c r="N50" s="1429"/>
      <c r="O50" s="1429"/>
      <c r="P50" s="1428"/>
      <c r="Q50" s="1472" t="s">
        <v>31</v>
      </c>
      <c r="R50" s="1584"/>
      <c r="S50" s="1429"/>
      <c r="T50" s="1429"/>
      <c r="U50" s="1429"/>
      <c r="V50" s="1429"/>
      <c r="W50" s="1430"/>
      <c r="X50" s="1429"/>
      <c r="Y50" s="1429"/>
      <c r="Z50" s="1429"/>
      <c r="AA50" s="1429"/>
      <c r="AB50" s="1585"/>
      <c r="AC50" s="1585"/>
      <c r="AD50" s="1578"/>
      <c r="AE50" s="153"/>
      <c r="AF50" s="153"/>
      <c r="AG50" s="153"/>
      <c r="AH50" s="153"/>
      <c r="AI50" s="69"/>
      <c r="AJ50" s="32"/>
      <c r="AK50" s="33"/>
    </row>
    <row r="51" spans="1:37">
      <c r="B51" s="91"/>
      <c r="C51" s="12"/>
      <c r="D51" s="158" t="s">
        <v>8</v>
      </c>
      <c r="E51" s="1436"/>
      <c r="F51" s="1436"/>
      <c r="G51" s="1436"/>
      <c r="H51" s="1436"/>
      <c r="I51" s="1435"/>
      <c r="J51" s="1436"/>
      <c r="K51" s="1437"/>
      <c r="L51" s="1437"/>
      <c r="M51" s="1436"/>
      <c r="N51" s="1436"/>
      <c r="O51" s="1436"/>
      <c r="P51" s="1435"/>
      <c r="Q51" s="1438"/>
      <c r="R51" s="1579"/>
      <c r="S51" s="1436"/>
      <c r="T51" s="1436"/>
      <c r="U51" s="1436"/>
      <c r="V51" s="1436"/>
      <c r="W51" s="1437"/>
      <c r="X51" s="1436"/>
      <c r="Y51" s="1436"/>
      <c r="Z51" s="1436"/>
      <c r="AA51" s="1436"/>
      <c r="AB51" s="1436"/>
      <c r="AC51" s="1436"/>
      <c r="AD51" s="1580"/>
      <c r="AE51" s="159"/>
      <c r="AF51" s="159"/>
      <c r="AG51" s="159"/>
      <c r="AH51" s="159"/>
      <c r="AI51" s="161"/>
      <c r="AJ51" s="37">
        <f>SUM(F51:AE51)</f>
        <v>0</v>
      </c>
      <c r="AK51" s="38">
        <f>SUM(F52:AE52)</f>
        <v>0</v>
      </c>
    </row>
    <row r="52" spans="1:37">
      <c r="A52" s="39"/>
      <c r="B52" s="97"/>
      <c r="C52" s="284">
        <f>SUM(AJ49:AK52)</f>
        <v>0</v>
      </c>
      <c r="D52" s="164" t="s">
        <v>9</v>
      </c>
      <c r="E52" s="1581"/>
      <c r="F52" s="1581"/>
      <c r="G52" s="1581"/>
      <c r="H52" s="1581"/>
      <c r="I52" s="1440"/>
      <c r="J52" s="1441"/>
      <c r="K52" s="1442"/>
      <c r="L52" s="1442"/>
      <c r="M52" s="1441"/>
      <c r="N52" s="1441"/>
      <c r="O52" s="1441"/>
      <c r="P52" s="1440"/>
      <c r="Q52" s="1443"/>
      <c r="R52" s="1582"/>
      <c r="S52" s="1441"/>
      <c r="T52" s="1441"/>
      <c r="U52" s="1441"/>
      <c r="V52" s="1441"/>
      <c r="W52" s="1442"/>
      <c r="X52" s="1581"/>
      <c r="Y52" s="1581"/>
      <c r="Z52" s="1581"/>
      <c r="AA52" s="1581"/>
      <c r="AB52" s="1581"/>
      <c r="AC52" s="1581"/>
      <c r="AD52" s="1583"/>
      <c r="AE52" s="165"/>
      <c r="AF52" s="165"/>
      <c r="AG52" s="165"/>
      <c r="AH52" s="165"/>
      <c r="AI52" s="167"/>
      <c r="AJ52" s="45"/>
      <c r="AK52" s="33"/>
    </row>
    <row r="53" spans="1:37">
      <c r="B53" s="83"/>
      <c r="C53" s="12" t="s">
        <v>346</v>
      </c>
      <c r="D53" s="30" t="s">
        <v>7</v>
      </c>
      <c r="E53" s="1421"/>
      <c r="F53" s="1421"/>
      <c r="G53" s="1587"/>
      <c r="H53" s="1587"/>
      <c r="I53" s="1420"/>
      <c r="J53" s="1421"/>
      <c r="K53" s="1422"/>
      <c r="L53" s="1422"/>
      <c r="M53" s="1421"/>
      <c r="N53" s="1421"/>
      <c r="O53" s="1421"/>
      <c r="P53" s="1440"/>
      <c r="Q53" s="1444"/>
      <c r="R53" s="1574"/>
      <c r="S53" s="1421"/>
      <c r="T53" s="1421"/>
      <c r="U53" s="1421"/>
      <c r="V53" s="1421"/>
      <c r="W53" s="1422"/>
      <c r="X53" s="1421"/>
      <c r="Y53" s="1421"/>
      <c r="Z53" s="1421"/>
      <c r="AA53" s="1421"/>
      <c r="AB53" s="1587"/>
      <c r="AC53" s="1587"/>
      <c r="AD53" s="1575"/>
      <c r="AE53" s="232"/>
      <c r="AF53" s="232"/>
      <c r="AG53" s="232"/>
      <c r="AH53" s="232"/>
      <c r="AI53" s="291"/>
      <c r="AJ53" s="32"/>
      <c r="AK53" s="33"/>
    </row>
    <row r="54" spans="1:37">
      <c r="B54" s="83"/>
      <c r="C54" s="12"/>
      <c r="D54" s="30"/>
      <c r="E54" s="1429"/>
      <c r="F54" s="1429"/>
      <c r="G54" s="1585"/>
      <c r="H54" s="1585"/>
      <c r="I54" s="1428"/>
      <c r="J54" s="1429"/>
      <c r="K54" s="1472" t="s">
        <v>29</v>
      </c>
      <c r="L54" s="1430"/>
      <c r="M54" s="1429"/>
      <c r="N54" s="1436"/>
      <c r="O54" s="1436"/>
      <c r="P54" s="1472" t="s">
        <v>31</v>
      </c>
      <c r="Q54" s="1438"/>
      <c r="R54" s="1472" t="s">
        <v>31</v>
      </c>
      <c r="S54" s="1429"/>
      <c r="T54" s="1429"/>
      <c r="U54" s="1429"/>
      <c r="V54" s="1429"/>
      <c r="W54" s="1430"/>
      <c r="X54" s="1429"/>
      <c r="Y54" s="1429"/>
      <c r="Z54" s="1429"/>
      <c r="AA54" s="1429"/>
      <c r="AB54" s="1585"/>
      <c r="AC54" s="1585"/>
      <c r="AD54" s="1578"/>
      <c r="AE54" s="232"/>
      <c r="AF54" s="232"/>
      <c r="AG54" s="232"/>
      <c r="AH54" s="232"/>
      <c r="AI54" s="291"/>
      <c r="AJ54" s="32"/>
      <c r="AK54" s="33"/>
    </row>
    <row r="55" spans="1:37">
      <c r="B55" s="91"/>
      <c r="C55" s="12"/>
      <c r="D55" s="35" t="s">
        <v>8</v>
      </c>
      <c r="E55" s="1436"/>
      <c r="F55" s="1436"/>
      <c r="G55" s="1436"/>
      <c r="H55" s="1436"/>
      <c r="I55" s="1435"/>
      <c r="J55" s="1436"/>
      <c r="K55" s="1437"/>
      <c r="L55" s="1437"/>
      <c r="M55" s="1436"/>
      <c r="N55" s="1441"/>
      <c r="O55" s="1441"/>
      <c r="P55" s="1440"/>
      <c r="Q55" s="1443"/>
      <c r="R55" s="1579"/>
      <c r="S55" s="1436"/>
      <c r="T55" s="1436"/>
      <c r="U55" s="1436"/>
      <c r="V55" s="1436"/>
      <c r="W55" s="1437"/>
      <c r="X55" s="1436"/>
      <c r="Y55" s="1436"/>
      <c r="Z55" s="1436"/>
      <c r="AA55" s="1436"/>
      <c r="AB55" s="1436"/>
      <c r="AC55" s="1436"/>
      <c r="AD55" s="1580"/>
      <c r="AE55" s="216"/>
      <c r="AF55" s="216"/>
      <c r="AG55" s="216"/>
      <c r="AH55" s="216"/>
      <c r="AI55" s="292"/>
      <c r="AJ55" s="37">
        <f>SUM(F55:AE55)</f>
        <v>0</v>
      </c>
      <c r="AK55" s="38">
        <f>SUM(F56:AE56)</f>
        <v>0</v>
      </c>
    </row>
    <row r="56" spans="1:37">
      <c r="A56" s="39"/>
      <c r="B56" s="97"/>
      <c r="C56" s="284">
        <f>SUM(AJ53:AK56)</f>
        <v>0</v>
      </c>
      <c r="D56" s="42" t="s">
        <v>9</v>
      </c>
      <c r="E56" s="1581"/>
      <c r="F56" s="1581"/>
      <c r="G56" s="1581"/>
      <c r="H56" s="1581"/>
      <c r="I56" s="1440"/>
      <c r="J56" s="1441"/>
      <c r="K56" s="1442"/>
      <c r="L56" s="1442"/>
      <c r="M56" s="1441"/>
      <c r="N56" s="1441"/>
      <c r="O56" s="1441"/>
      <c r="P56" s="1440"/>
      <c r="Q56" s="1443"/>
      <c r="R56" s="1582"/>
      <c r="S56" s="1441"/>
      <c r="T56" s="1441"/>
      <c r="U56" s="1441"/>
      <c r="V56" s="1441"/>
      <c r="W56" s="1442"/>
      <c r="X56" s="1581"/>
      <c r="Y56" s="1581"/>
      <c r="Z56" s="1581"/>
      <c r="AA56" s="1581"/>
      <c r="AB56" s="1581"/>
      <c r="AC56" s="1581"/>
      <c r="AD56" s="1583"/>
      <c r="AE56" s="44"/>
      <c r="AF56" s="44"/>
      <c r="AG56" s="44"/>
      <c r="AH56" s="44"/>
      <c r="AI56" s="293"/>
      <c r="AJ56" s="105"/>
      <c r="AK56" s="33"/>
    </row>
    <row r="57" spans="1:37">
      <c r="B57" s="83"/>
      <c r="C57" s="12" t="s">
        <v>365</v>
      </c>
      <c r="D57" s="152" t="s">
        <v>7</v>
      </c>
      <c r="E57" s="1421"/>
      <c r="F57" s="1421"/>
      <c r="G57" s="1587"/>
      <c r="H57" s="1587"/>
      <c r="I57" s="1420"/>
      <c r="J57" s="1421"/>
      <c r="K57" s="1422"/>
      <c r="L57" s="1422"/>
      <c r="M57" s="1421"/>
      <c r="N57" s="1421"/>
      <c r="O57" s="1421"/>
      <c r="P57" s="1420"/>
      <c r="Q57" s="1444"/>
      <c r="R57" s="1574"/>
      <c r="S57" s="1421"/>
      <c r="T57" s="1421"/>
      <c r="U57" s="1421"/>
      <c r="V57" s="1421"/>
      <c r="W57" s="1422"/>
      <c r="X57" s="1421"/>
      <c r="Y57" s="1421"/>
      <c r="Z57" s="1421"/>
      <c r="AA57" s="1421"/>
      <c r="AB57" s="1587"/>
      <c r="AC57" s="1587"/>
      <c r="AD57" s="1575"/>
      <c r="AE57" s="153"/>
      <c r="AF57" s="153"/>
      <c r="AG57" s="153"/>
      <c r="AH57" s="153"/>
      <c r="AI57" s="69"/>
      <c r="AJ57" s="32"/>
      <c r="AK57" s="33"/>
    </row>
    <row r="58" spans="1:37">
      <c r="B58" s="83"/>
      <c r="C58" s="12"/>
      <c r="D58" s="152"/>
      <c r="E58" s="1429"/>
      <c r="F58" s="1429"/>
      <c r="G58" s="1585"/>
      <c r="H58" s="1585"/>
      <c r="I58" s="1428"/>
      <c r="J58" s="1429"/>
      <c r="K58" s="1430"/>
      <c r="L58" s="1430"/>
      <c r="M58" s="1429"/>
      <c r="N58" s="1429"/>
      <c r="O58" s="1429"/>
      <c r="P58" s="1428"/>
      <c r="Q58" s="1447"/>
      <c r="R58" s="1584"/>
      <c r="S58" s="1429"/>
      <c r="T58" s="1429"/>
      <c r="U58" s="1429"/>
      <c r="V58" s="1429"/>
      <c r="W58" s="1430"/>
      <c r="X58" s="1429"/>
      <c r="Y58" s="1429"/>
      <c r="Z58" s="1429"/>
      <c r="AA58" s="1429"/>
      <c r="AB58" s="1585"/>
      <c r="AC58" s="1585"/>
      <c r="AD58" s="1578"/>
      <c r="AE58" s="153"/>
      <c r="AF58" s="153"/>
      <c r="AG58" s="153"/>
      <c r="AH58" s="153"/>
      <c r="AI58" s="69"/>
      <c r="AJ58" s="32"/>
      <c r="AK58" s="33"/>
    </row>
    <row r="59" spans="1:37">
      <c r="B59" s="91"/>
      <c r="C59" s="12"/>
      <c r="D59" s="158" t="s">
        <v>8</v>
      </c>
      <c r="E59" s="1436"/>
      <c r="F59" s="1436"/>
      <c r="G59" s="1436"/>
      <c r="H59" s="1436"/>
      <c r="I59" s="1435"/>
      <c r="J59" s="1436"/>
      <c r="K59" s="1437"/>
      <c r="L59" s="1437"/>
      <c r="M59" s="1436"/>
      <c r="N59" s="1436"/>
      <c r="O59" s="1436"/>
      <c r="P59" s="1435"/>
      <c r="Q59" s="1438"/>
      <c r="R59" s="1579"/>
      <c r="S59" s="1436"/>
      <c r="T59" s="1436"/>
      <c r="U59" s="1436"/>
      <c r="V59" s="1436"/>
      <c r="W59" s="1437"/>
      <c r="X59" s="1436"/>
      <c r="Y59" s="1436"/>
      <c r="Z59" s="1436"/>
      <c r="AA59" s="1436"/>
      <c r="AB59" s="1436"/>
      <c r="AC59" s="1436"/>
      <c r="AD59" s="1580"/>
      <c r="AE59" s="159"/>
      <c r="AF59" s="159"/>
      <c r="AG59" s="159"/>
      <c r="AH59" s="159"/>
      <c r="AI59" s="161"/>
      <c r="AJ59" s="37">
        <f>SUM(F59:AE59)</f>
        <v>0</v>
      </c>
      <c r="AK59" s="38">
        <f>SUM(F60:AE60)</f>
        <v>0</v>
      </c>
    </row>
    <row r="60" spans="1:37">
      <c r="A60" s="39"/>
      <c r="B60" s="97"/>
      <c r="C60" s="284">
        <f>SUM(AJ57:AK60)</f>
        <v>0</v>
      </c>
      <c r="D60" s="164" t="s">
        <v>9</v>
      </c>
      <c r="E60" s="1581"/>
      <c r="F60" s="1581"/>
      <c r="G60" s="1581"/>
      <c r="H60" s="1581"/>
      <c r="I60" s="1588"/>
      <c r="J60" s="1581"/>
      <c r="K60" s="1442"/>
      <c r="L60" s="1442"/>
      <c r="M60" s="1581"/>
      <c r="N60" s="1581"/>
      <c r="O60" s="1581"/>
      <c r="P60" s="1588"/>
      <c r="Q60" s="1589"/>
      <c r="R60" s="1582"/>
      <c r="S60" s="1581"/>
      <c r="T60" s="1581"/>
      <c r="U60" s="1581"/>
      <c r="V60" s="1581"/>
      <c r="W60" s="1442"/>
      <c r="X60" s="1581"/>
      <c r="Y60" s="1581"/>
      <c r="Z60" s="1581"/>
      <c r="AA60" s="1581"/>
      <c r="AB60" s="1581"/>
      <c r="AC60" s="1581"/>
      <c r="AD60" s="1583"/>
      <c r="AE60" s="165"/>
      <c r="AF60" s="165"/>
      <c r="AG60" s="165"/>
      <c r="AH60" s="165"/>
      <c r="AI60" s="167"/>
      <c r="AJ60" s="45"/>
      <c r="AK60" s="33"/>
    </row>
    <row r="61" spans="1:37">
      <c r="B61" s="83"/>
      <c r="C61" s="12" t="s">
        <v>366</v>
      </c>
      <c r="D61" s="30" t="s">
        <v>7</v>
      </c>
      <c r="E61" s="1421"/>
      <c r="F61" s="1421"/>
      <c r="G61" s="1587"/>
      <c r="H61" s="1587"/>
      <c r="I61" s="1420"/>
      <c r="J61" s="1421"/>
      <c r="K61" s="1422"/>
      <c r="L61" s="1422"/>
      <c r="M61" s="1421"/>
      <c r="N61" s="1421"/>
      <c r="O61" s="1421"/>
      <c r="P61" s="1420"/>
      <c r="Q61" s="1444"/>
      <c r="R61" s="1574"/>
      <c r="S61" s="1421"/>
      <c r="T61" s="1421"/>
      <c r="U61" s="1421"/>
      <c r="V61" s="1421"/>
      <c r="W61" s="1422"/>
      <c r="X61" s="1421"/>
      <c r="Y61" s="1421"/>
      <c r="Z61" s="1421"/>
      <c r="AA61" s="1421"/>
      <c r="AB61" s="1587"/>
      <c r="AC61" s="1587"/>
      <c r="AD61" s="1575"/>
      <c r="AE61" s="232"/>
      <c r="AF61" s="232"/>
      <c r="AG61" s="232"/>
      <c r="AH61" s="232"/>
      <c r="AI61" s="291"/>
      <c r="AJ61" s="32"/>
      <c r="AK61" s="33"/>
    </row>
    <row r="62" spans="1:37">
      <c r="B62" s="83"/>
      <c r="C62" s="12"/>
      <c r="D62" s="30"/>
      <c r="E62" s="1429"/>
      <c r="F62" s="1429"/>
      <c r="G62" s="1585"/>
      <c r="H62" s="1585"/>
      <c r="I62" s="1428"/>
      <c r="J62" s="1429"/>
      <c r="K62" s="1430"/>
      <c r="L62" s="1430"/>
      <c r="M62" s="1429"/>
      <c r="N62" s="1429"/>
      <c r="O62" s="1429"/>
      <c r="P62" s="1428"/>
      <c r="Q62" s="1447"/>
      <c r="R62" s="1584"/>
      <c r="S62" s="1429"/>
      <c r="T62" s="1429"/>
      <c r="U62" s="1429"/>
      <c r="V62" s="1429"/>
      <c r="W62" s="1430"/>
      <c r="X62" s="1429"/>
      <c r="Y62" s="1429"/>
      <c r="Z62" s="1429"/>
      <c r="AA62" s="1429"/>
      <c r="AB62" s="1585"/>
      <c r="AC62" s="1585"/>
      <c r="AD62" s="1578"/>
      <c r="AE62" s="232"/>
      <c r="AF62" s="232"/>
      <c r="AG62" s="232"/>
      <c r="AH62" s="232"/>
      <c r="AI62" s="291"/>
      <c r="AJ62" s="32"/>
      <c r="AK62" s="33"/>
    </row>
    <row r="63" spans="1:37">
      <c r="B63" s="91"/>
      <c r="C63" s="12"/>
      <c r="D63" s="35" t="s">
        <v>8</v>
      </c>
      <c r="E63" s="1436"/>
      <c r="F63" s="1436"/>
      <c r="G63" s="1436"/>
      <c r="H63" s="1436"/>
      <c r="I63" s="1435"/>
      <c r="J63" s="1436"/>
      <c r="K63" s="1437"/>
      <c r="L63" s="1437"/>
      <c r="M63" s="1436"/>
      <c r="N63" s="1436"/>
      <c r="O63" s="1436"/>
      <c r="P63" s="1435"/>
      <c r="Q63" s="1438"/>
      <c r="R63" s="1579"/>
      <c r="S63" s="1436"/>
      <c r="T63" s="1436"/>
      <c r="U63" s="1436"/>
      <c r="V63" s="1436"/>
      <c r="W63" s="1437"/>
      <c r="X63" s="1436"/>
      <c r="Y63" s="1436"/>
      <c r="Z63" s="1436"/>
      <c r="AA63" s="1436"/>
      <c r="AB63" s="1436"/>
      <c r="AC63" s="1436"/>
      <c r="AD63" s="1580"/>
      <c r="AE63" s="216"/>
      <c r="AF63" s="216"/>
      <c r="AG63" s="216"/>
      <c r="AH63" s="216"/>
      <c r="AI63" s="292"/>
      <c r="AJ63" s="37">
        <f>SUM(F63:AE63)</f>
        <v>0</v>
      </c>
      <c r="AK63" s="38">
        <f>SUM(F64:AE64)</f>
        <v>0</v>
      </c>
    </row>
    <row r="64" spans="1:37">
      <c r="A64" s="39"/>
      <c r="B64" s="97"/>
      <c r="C64" s="284">
        <f>SUM(AJ61:AK64)</f>
        <v>0</v>
      </c>
      <c r="D64" s="42" t="s">
        <v>9</v>
      </c>
      <c r="E64" s="1581"/>
      <c r="F64" s="1581"/>
      <c r="G64" s="1581"/>
      <c r="H64" s="1581"/>
      <c r="I64" s="1588"/>
      <c r="J64" s="1581"/>
      <c r="K64" s="1442"/>
      <c r="L64" s="1442"/>
      <c r="M64" s="1581"/>
      <c r="N64" s="1581"/>
      <c r="O64" s="1581"/>
      <c r="P64" s="1588"/>
      <c r="Q64" s="1589"/>
      <c r="R64" s="1582"/>
      <c r="S64" s="1581"/>
      <c r="T64" s="1581"/>
      <c r="U64" s="1581"/>
      <c r="V64" s="1581"/>
      <c r="W64" s="1442"/>
      <c r="X64" s="1581"/>
      <c r="Y64" s="1581"/>
      <c r="Z64" s="1581"/>
      <c r="AA64" s="1581"/>
      <c r="AB64" s="1581"/>
      <c r="AC64" s="1581"/>
      <c r="AD64" s="1583"/>
      <c r="AE64" s="44"/>
      <c r="AF64" s="44"/>
      <c r="AG64" s="44"/>
      <c r="AH64" s="44"/>
      <c r="AI64" s="293"/>
      <c r="AJ64" s="105"/>
      <c r="AK64" s="33"/>
    </row>
    <row r="65" spans="1:37">
      <c r="B65" s="83"/>
      <c r="C65" s="7" t="s">
        <v>367</v>
      </c>
      <c r="D65" s="30" t="s">
        <v>7</v>
      </c>
      <c r="E65" s="1421"/>
      <c r="F65" s="1421"/>
      <c r="G65" s="1587"/>
      <c r="H65" s="1587"/>
      <c r="I65" s="1420"/>
      <c r="J65" s="1421"/>
      <c r="K65" s="1422"/>
      <c r="L65" s="1422"/>
      <c r="M65" s="1421"/>
      <c r="N65" s="1421"/>
      <c r="O65" s="1421"/>
      <c r="P65" s="1420"/>
      <c r="Q65" s="1444"/>
      <c r="R65" s="1574"/>
      <c r="S65" s="1421"/>
      <c r="T65" s="1421"/>
      <c r="U65" s="1421"/>
      <c r="V65" s="1421"/>
      <c r="W65" s="1422"/>
      <c r="X65" s="1421"/>
      <c r="Y65" s="1421"/>
      <c r="Z65" s="1421"/>
      <c r="AA65" s="1421"/>
      <c r="AB65" s="1587"/>
      <c r="AC65" s="1587"/>
      <c r="AD65" s="1575"/>
      <c r="AE65" s="232"/>
      <c r="AF65" s="232"/>
      <c r="AG65" s="232"/>
      <c r="AH65" s="232"/>
      <c r="AI65" s="291"/>
      <c r="AJ65" s="32"/>
      <c r="AK65" s="33"/>
    </row>
    <row r="66" spans="1:37">
      <c r="B66" s="83"/>
      <c r="C66" s="7"/>
      <c r="D66" s="30"/>
      <c r="E66" s="1429"/>
      <c r="F66" s="1429"/>
      <c r="G66" s="1585"/>
      <c r="H66" s="1585"/>
      <c r="I66" s="1428"/>
      <c r="J66" s="1429"/>
      <c r="K66" s="1430"/>
      <c r="L66" s="1430"/>
      <c r="M66" s="1429"/>
      <c r="N66" s="1429"/>
      <c r="O66" s="1429"/>
      <c r="P66" s="1428"/>
      <c r="Q66" s="1447"/>
      <c r="R66" s="1584"/>
      <c r="S66" s="1429"/>
      <c r="T66" s="1429"/>
      <c r="U66" s="1429"/>
      <c r="V66" s="1429"/>
      <c r="W66" s="1430"/>
      <c r="X66" s="1429"/>
      <c r="Y66" s="1429"/>
      <c r="Z66" s="1429"/>
      <c r="AA66" s="1429"/>
      <c r="AB66" s="1585"/>
      <c r="AC66" s="1585"/>
      <c r="AD66" s="1578"/>
      <c r="AE66" s="232"/>
      <c r="AF66" s="232"/>
      <c r="AG66" s="232"/>
      <c r="AH66" s="232"/>
      <c r="AI66" s="291"/>
      <c r="AJ66" s="32"/>
      <c r="AK66" s="33"/>
    </row>
    <row r="67" spans="1:37">
      <c r="B67" s="91"/>
      <c r="C67" s="7"/>
      <c r="D67" s="35" t="s">
        <v>8</v>
      </c>
      <c r="E67" s="1436"/>
      <c r="F67" s="1436"/>
      <c r="G67" s="1436"/>
      <c r="H67" s="1436"/>
      <c r="I67" s="1435"/>
      <c r="J67" s="1436"/>
      <c r="K67" s="1437"/>
      <c r="L67" s="1437"/>
      <c r="M67" s="1436"/>
      <c r="N67" s="1436"/>
      <c r="O67" s="1436"/>
      <c r="P67" s="1435"/>
      <c r="Q67" s="1438"/>
      <c r="R67" s="1579"/>
      <c r="S67" s="1436"/>
      <c r="T67" s="1436"/>
      <c r="U67" s="1436"/>
      <c r="V67" s="1436"/>
      <c r="W67" s="1437"/>
      <c r="X67" s="1436"/>
      <c r="Y67" s="1436"/>
      <c r="Z67" s="1436"/>
      <c r="AA67" s="1436"/>
      <c r="AB67" s="1436"/>
      <c r="AC67" s="1436"/>
      <c r="AD67" s="1580"/>
      <c r="AE67" s="216"/>
      <c r="AF67" s="216"/>
      <c r="AG67" s="216"/>
      <c r="AH67" s="216"/>
      <c r="AI67" s="292"/>
      <c r="AJ67" s="37">
        <f>SUM(F67:AE67)</f>
        <v>0</v>
      </c>
      <c r="AK67" s="38">
        <f>SUM(F68:AE68)</f>
        <v>0</v>
      </c>
    </row>
    <row r="68" spans="1:37">
      <c r="A68" s="39"/>
      <c r="B68" s="97"/>
      <c r="C68" s="284">
        <f>SUM(AJ65:AK68)</f>
        <v>0</v>
      </c>
      <c r="D68" s="42" t="s">
        <v>9</v>
      </c>
      <c r="E68" s="1581"/>
      <c r="F68" s="1581"/>
      <c r="G68" s="1581"/>
      <c r="H68" s="1581"/>
      <c r="I68" s="1588"/>
      <c r="J68" s="1581"/>
      <c r="K68" s="1442"/>
      <c r="L68" s="1442"/>
      <c r="M68" s="1581"/>
      <c r="N68" s="1581"/>
      <c r="O68" s="1581"/>
      <c r="P68" s="1588"/>
      <c r="Q68" s="1589"/>
      <c r="R68" s="1582"/>
      <c r="S68" s="1581"/>
      <c r="T68" s="1581"/>
      <c r="U68" s="1581"/>
      <c r="V68" s="1581"/>
      <c r="W68" s="1442"/>
      <c r="X68" s="1581"/>
      <c r="Y68" s="1581"/>
      <c r="Z68" s="1581"/>
      <c r="AA68" s="1581"/>
      <c r="AB68" s="1581"/>
      <c r="AC68" s="1581"/>
      <c r="AD68" s="1583"/>
      <c r="AE68" s="44"/>
      <c r="AF68" s="44"/>
      <c r="AG68" s="44"/>
      <c r="AH68" s="44"/>
      <c r="AI68" s="293"/>
      <c r="AJ68" s="105"/>
      <c r="AK68" s="33"/>
    </row>
    <row r="69" spans="1:37">
      <c r="A69" s="39"/>
      <c r="B69" s="294"/>
      <c r="C69" s="176"/>
      <c r="D69" s="177"/>
      <c r="E69" s="109"/>
      <c r="F69" s="110"/>
      <c r="G69" s="109"/>
      <c r="H69" s="110"/>
      <c r="I69" s="109"/>
      <c r="J69" s="109"/>
      <c r="K69" s="110"/>
      <c r="L69" s="109"/>
      <c r="M69" s="110"/>
      <c r="N69" s="110"/>
      <c r="O69" s="109"/>
      <c r="P69" s="109"/>
      <c r="Q69" s="110"/>
      <c r="R69" s="110"/>
      <c r="S69" s="109"/>
      <c r="T69" s="110"/>
      <c r="U69" s="109"/>
      <c r="V69" s="110"/>
      <c r="W69" s="109"/>
      <c r="X69" s="109"/>
      <c r="Y69" s="110"/>
      <c r="Z69" s="109"/>
      <c r="AA69" s="110"/>
      <c r="AB69" s="110"/>
      <c r="AC69" s="109"/>
      <c r="AD69" s="109"/>
      <c r="AE69" s="109"/>
      <c r="AF69" s="110"/>
      <c r="AG69" s="109"/>
      <c r="AH69" s="109"/>
      <c r="AI69" s="110"/>
      <c r="AJ69" s="111"/>
      <c r="AK69" s="111"/>
    </row>
    <row r="70" spans="1:37">
      <c r="A70" s="106" t="s">
        <v>4</v>
      </c>
      <c r="B70" s="178" t="s">
        <v>5</v>
      </c>
      <c r="C70" s="108" t="s">
        <v>27</v>
      </c>
      <c r="D70" s="109"/>
      <c r="E70" s="109"/>
      <c r="F70" s="110"/>
      <c r="G70" s="110"/>
      <c r="H70" s="110"/>
      <c r="I70" s="109"/>
      <c r="J70" s="109"/>
      <c r="K70" s="109"/>
      <c r="L70" s="109"/>
      <c r="M70" s="110"/>
      <c r="N70" s="110"/>
      <c r="O70" s="110"/>
      <c r="P70" s="109"/>
      <c r="Q70" s="109"/>
      <c r="R70" s="109"/>
      <c r="S70" s="109"/>
      <c r="T70" s="110"/>
      <c r="U70" s="110"/>
      <c r="V70" s="110"/>
      <c r="W70" s="109"/>
      <c r="X70" s="109"/>
      <c r="Y70" s="109"/>
      <c r="Z70" s="109"/>
      <c r="AA70" s="110"/>
      <c r="AB70" s="110"/>
      <c r="AC70" s="110"/>
      <c r="AD70" s="109"/>
      <c r="AE70" s="109"/>
      <c r="AF70" s="109"/>
      <c r="AG70" s="109"/>
      <c r="AH70" s="109"/>
      <c r="AI70" s="110"/>
      <c r="AJ70" s="111"/>
      <c r="AK70" s="111"/>
    </row>
    <row r="71" spans="1:37">
      <c r="A71" s="112">
        <v>8</v>
      </c>
      <c r="B71" s="179"/>
      <c r="C71" s="114" t="s">
        <v>70</v>
      </c>
      <c r="D71" s="115" t="s">
        <v>29</v>
      </c>
      <c r="E71" s="180">
        <f t="shared" ref="E71:AI71" si="0">COUNTIF(E$29:E$68,$D$71)</f>
        <v>1</v>
      </c>
      <c r="F71" s="180">
        <f t="shared" si="0"/>
        <v>1</v>
      </c>
      <c r="G71" s="180">
        <f t="shared" si="0"/>
        <v>1</v>
      </c>
      <c r="H71" s="180">
        <f t="shared" si="0"/>
        <v>1</v>
      </c>
      <c r="I71" s="180">
        <f t="shared" si="0"/>
        <v>1</v>
      </c>
      <c r="J71" s="180">
        <f t="shared" si="0"/>
        <v>1</v>
      </c>
      <c r="K71" s="180">
        <f t="shared" si="0"/>
        <v>1</v>
      </c>
      <c r="L71" s="180">
        <f t="shared" si="0"/>
        <v>1</v>
      </c>
      <c r="M71" s="180">
        <f t="shared" si="0"/>
        <v>1</v>
      </c>
      <c r="N71" s="180">
        <f t="shared" si="0"/>
        <v>1</v>
      </c>
      <c r="O71" s="180">
        <f t="shared" si="0"/>
        <v>1</v>
      </c>
      <c r="P71" s="180">
        <f t="shared" si="0"/>
        <v>1</v>
      </c>
      <c r="Q71" s="180">
        <f t="shared" si="0"/>
        <v>1</v>
      </c>
      <c r="R71" s="180">
        <f t="shared" si="0"/>
        <v>1</v>
      </c>
      <c r="S71" s="180">
        <f t="shared" si="0"/>
        <v>1</v>
      </c>
      <c r="T71" s="180">
        <f t="shared" si="0"/>
        <v>1</v>
      </c>
      <c r="U71" s="180">
        <f t="shared" si="0"/>
        <v>1</v>
      </c>
      <c r="V71" s="180">
        <f t="shared" si="0"/>
        <v>1</v>
      </c>
      <c r="W71" s="180">
        <f t="shared" si="0"/>
        <v>1</v>
      </c>
      <c r="X71" s="180">
        <f t="shared" si="0"/>
        <v>1</v>
      </c>
      <c r="Y71" s="180">
        <f t="shared" si="0"/>
        <v>1</v>
      </c>
      <c r="Z71" s="180">
        <f t="shared" si="0"/>
        <v>1</v>
      </c>
      <c r="AA71" s="180">
        <f t="shared" si="0"/>
        <v>1</v>
      </c>
      <c r="AB71" s="180">
        <f t="shared" si="0"/>
        <v>1</v>
      </c>
      <c r="AC71" s="180">
        <f t="shared" si="0"/>
        <v>1</v>
      </c>
      <c r="AD71" s="180">
        <f t="shared" si="0"/>
        <v>1</v>
      </c>
      <c r="AE71" s="180">
        <f t="shared" si="0"/>
        <v>0</v>
      </c>
      <c r="AF71" s="180">
        <f t="shared" si="0"/>
        <v>0</v>
      </c>
      <c r="AG71" s="180">
        <f t="shared" si="0"/>
        <v>0</v>
      </c>
      <c r="AH71" s="180">
        <f t="shared" si="0"/>
        <v>0</v>
      </c>
      <c r="AI71" s="180">
        <f t="shared" si="0"/>
        <v>0</v>
      </c>
      <c r="AJ71" s="117"/>
      <c r="AK71" s="117"/>
    </row>
    <row r="72" spans="1:37">
      <c r="A72" s="181">
        <v>6</v>
      </c>
      <c r="B72" s="295">
        <v>2</v>
      </c>
      <c r="C72" s="183" t="s">
        <v>71</v>
      </c>
      <c r="D72" s="184" t="s">
        <v>31</v>
      </c>
      <c r="E72" s="185">
        <f t="shared" ref="E72:AI72" si="1">COUNTIF(E$29:E$68,$D$72)</f>
        <v>1</v>
      </c>
      <c r="F72" s="185">
        <f t="shared" si="1"/>
        <v>1</v>
      </c>
      <c r="G72" s="185">
        <f t="shared" si="1"/>
        <v>1</v>
      </c>
      <c r="H72" s="185">
        <f t="shared" si="1"/>
        <v>1</v>
      </c>
      <c r="I72" s="185">
        <f t="shared" si="1"/>
        <v>1</v>
      </c>
      <c r="J72" s="185">
        <f t="shared" si="1"/>
        <v>1</v>
      </c>
      <c r="K72" s="185">
        <f t="shared" si="1"/>
        <v>1</v>
      </c>
      <c r="L72" s="185">
        <f t="shared" si="1"/>
        <v>1</v>
      </c>
      <c r="M72" s="185">
        <f t="shared" si="1"/>
        <v>1</v>
      </c>
      <c r="N72" s="185">
        <f t="shared" si="1"/>
        <v>1</v>
      </c>
      <c r="O72" s="185">
        <f t="shared" si="1"/>
        <v>1</v>
      </c>
      <c r="P72" s="185">
        <f t="shared" si="1"/>
        <v>1</v>
      </c>
      <c r="Q72" s="185">
        <f t="shared" si="1"/>
        <v>2</v>
      </c>
      <c r="R72" s="185">
        <f t="shared" si="1"/>
        <v>2</v>
      </c>
      <c r="S72" s="185">
        <f t="shared" si="1"/>
        <v>1</v>
      </c>
      <c r="T72" s="185">
        <f t="shared" si="1"/>
        <v>1</v>
      </c>
      <c r="U72" s="185">
        <f t="shared" si="1"/>
        <v>1</v>
      </c>
      <c r="V72" s="185">
        <f t="shared" si="1"/>
        <v>1</v>
      </c>
      <c r="W72" s="185">
        <f t="shared" si="1"/>
        <v>1</v>
      </c>
      <c r="X72" s="185">
        <f t="shared" si="1"/>
        <v>1</v>
      </c>
      <c r="Y72" s="185">
        <f t="shared" si="1"/>
        <v>1</v>
      </c>
      <c r="Z72" s="185">
        <f t="shared" si="1"/>
        <v>1</v>
      </c>
      <c r="AA72" s="185">
        <f t="shared" si="1"/>
        <v>1</v>
      </c>
      <c r="AB72" s="185">
        <f t="shared" si="1"/>
        <v>1</v>
      </c>
      <c r="AC72" s="185">
        <f t="shared" si="1"/>
        <v>1</v>
      </c>
      <c r="AD72" s="185">
        <f t="shared" si="1"/>
        <v>1</v>
      </c>
      <c r="AE72" s="185">
        <f t="shared" si="1"/>
        <v>0</v>
      </c>
      <c r="AF72" s="185">
        <f t="shared" si="1"/>
        <v>0</v>
      </c>
      <c r="AG72" s="185">
        <f t="shared" si="1"/>
        <v>0</v>
      </c>
      <c r="AH72" s="185">
        <f t="shared" si="1"/>
        <v>0</v>
      </c>
      <c r="AI72" s="185">
        <f t="shared" si="1"/>
        <v>0</v>
      </c>
      <c r="AJ72" s="117"/>
      <c r="AK72" s="117"/>
    </row>
    <row r="73" spans="1:37">
      <c r="A73" s="122">
        <v>2</v>
      </c>
      <c r="B73" s="296">
        <v>6</v>
      </c>
      <c r="C73" s="121" t="s">
        <v>72</v>
      </c>
      <c r="D73" s="122" t="s">
        <v>5</v>
      </c>
      <c r="E73" s="123">
        <f t="shared" ref="E73:AI73" si="2">COUNTIF(E$29:E$68,$D$73)</f>
        <v>1</v>
      </c>
      <c r="F73" s="123">
        <f t="shared" si="2"/>
        <v>1</v>
      </c>
      <c r="G73" s="123">
        <f t="shared" si="2"/>
        <v>1</v>
      </c>
      <c r="H73" s="123">
        <f t="shared" si="2"/>
        <v>1</v>
      </c>
      <c r="I73" s="123">
        <f t="shared" si="2"/>
        <v>1</v>
      </c>
      <c r="J73" s="123">
        <f t="shared" si="2"/>
        <v>1</v>
      </c>
      <c r="K73" s="123">
        <f t="shared" si="2"/>
        <v>1</v>
      </c>
      <c r="L73" s="123">
        <f t="shared" si="2"/>
        <v>1</v>
      </c>
      <c r="M73" s="123">
        <f t="shared" si="2"/>
        <v>1</v>
      </c>
      <c r="N73" s="123">
        <f t="shared" si="2"/>
        <v>1</v>
      </c>
      <c r="O73" s="123">
        <f t="shared" si="2"/>
        <v>1</v>
      </c>
      <c r="P73" s="123">
        <f t="shared" si="2"/>
        <v>1</v>
      </c>
      <c r="Q73" s="123">
        <f t="shared" si="2"/>
        <v>1</v>
      </c>
      <c r="R73" s="123">
        <f t="shared" si="2"/>
        <v>1</v>
      </c>
      <c r="S73" s="123">
        <f t="shared" si="2"/>
        <v>1</v>
      </c>
      <c r="T73" s="123">
        <f t="shared" si="2"/>
        <v>1</v>
      </c>
      <c r="U73" s="123">
        <f t="shared" si="2"/>
        <v>1</v>
      </c>
      <c r="V73" s="123">
        <f t="shared" si="2"/>
        <v>1</v>
      </c>
      <c r="W73" s="123">
        <f t="shared" si="2"/>
        <v>1</v>
      </c>
      <c r="X73" s="123">
        <f t="shared" si="2"/>
        <v>1</v>
      </c>
      <c r="Y73" s="123">
        <f t="shared" si="2"/>
        <v>1</v>
      </c>
      <c r="Z73" s="123">
        <f t="shared" si="2"/>
        <v>1</v>
      </c>
      <c r="AA73" s="123">
        <f t="shared" si="2"/>
        <v>1</v>
      </c>
      <c r="AB73" s="123">
        <f t="shared" si="2"/>
        <v>2</v>
      </c>
      <c r="AC73" s="123">
        <f t="shared" si="2"/>
        <v>2</v>
      </c>
      <c r="AD73" s="123">
        <f t="shared" si="2"/>
        <v>1</v>
      </c>
      <c r="AE73" s="123">
        <f t="shared" si="2"/>
        <v>0</v>
      </c>
      <c r="AF73" s="123">
        <f t="shared" si="2"/>
        <v>0</v>
      </c>
      <c r="AG73" s="123">
        <f t="shared" si="2"/>
        <v>0</v>
      </c>
      <c r="AH73" s="123">
        <f t="shared" si="2"/>
        <v>0</v>
      </c>
      <c r="AI73" s="123">
        <f t="shared" si="2"/>
        <v>0</v>
      </c>
      <c r="AJ73" s="117"/>
      <c r="AK73" s="117"/>
    </row>
    <row r="75" spans="1:37">
      <c r="A75" s="127" t="s">
        <v>32</v>
      </c>
      <c r="B75" s="193"/>
      <c r="C75" s="129">
        <f>SUM(AJ29:AJ68)</f>
        <v>0</v>
      </c>
      <c r="D75" s="130"/>
      <c r="E75" s="297">
        <f t="shared" ref="E75:AI75" si="3">SUM(E29:E68)</f>
        <v>0</v>
      </c>
      <c r="F75" s="297">
        <f t="shared" si="3"/>
        <v>0</v>
      </c>
      <c r="G75" s="297">
        <f t="shared" si="3"/>
        <v>0</v>
      </c>
      <c r="H75" s="297">
        <f t="shared" si="3"/>
        <v>0</v>
      </c>
      <c r="I75" s="297">
        <f t="shared" si="3"/>
        <v>0</v>
      </c>
      <c r="J75" s="297">
        <f t="shared" si="3"/>
        <v>0</v>
      </c>
      <c r="K75" s="297">
        <f t="shared" si="3"/>
        <v>0</v>
      </c>
      <c r="L75" s="297">
        <f t="shared" si="3"/>
        <v>0</v>
      </c>
      <c r="M75" s="297">
        <f t="shared" si="3"/>
        <v>0</v>
      </c>
      <c r="N75" s="297">
        <f t="shared" si="3"/>
        <v>0</v>
      </c>
      <c r="O75" s="297">
        <f t="shared" si="3"/>
        <v>0</v>
      </c>
      <c r="P75" s="297">
        <f t="shared" si="3"/>
        <v>0</v>
      </c>
      <c r="Q75" s="297">
        <f t="shared" si="3"/>
        <v>0</v>
      </c>
      <c r="R75" s="297">
        <f t="shared" si="3"/>
        <v>0</v>
      </c>
      <c r="S75" s="297">
        <f t="shared" si="3"/>
        <v>0</v>
      </c>
      <c r="T75" s="297">
        <f t="shared" si="3"/>
        <v>0</v>
      </c>
      <c r="U75" s="297">
        <f t="shared" si="3"/>
        <v>0</v>
      </c>
      <c r="V75" s="297">
        <f t="shared" si="3"/>
        <v>0</v>
      </c>
      <c r="W75" s="297">
        <f t="shared" si="3"/>
        <v>0</v>
      </c>
      <c r="X75" s="297">
        <f t="shared" si="3"/>
        <v>0</v>
      </c>
      <c r="Y75" s="297">
        <f t="shared" si="3"/>
        <v>0</v>
      </c>
      <c r="Z75" s="297">
        <f t="shared" si="3"/>
        <v>0</v>
      </c>
      <c r="AA75" s="297">
        <f t="shared" si="3"/>
        <v>0</v>
      </c>
      <c r="AB75" s="297">
        <f t="shared" si="3"/>
        <v>0</v>
      </c>
      <c r="AC75" s="297">
        <f t="shared" si="3"/>
        <v>0</v>
      </c>
      <c r="AD75" s="297">
        <f t="shared" si="3"/>
        <v>0</v>
      </c>
      <c r="AE75" s="297">
        <f t="shared" si="3"/>
        <v>0</v>
      </c>
      <c r="AF75" s="297">
        <f t="shared" si="3"/>
        <v>0</v>
      </c>
      <c r="AG75" s="297">
        <f t="shared" si="3"/>
        <v>0</v>
      </c>
      <c r="AH75" s="297">
        <f t="shared" si="3"/>
        <v>0</v>
      </c>
      <c r="AI75" s="297">
        <f t="shared" si="3"/>
        <v>0</v>
      </c>
      <c r="AJ75" s="132">
        <f>SUM(F75:AE75)</f>
        <v>0</v>
      </c>
      <c r="AK75" s="133" t="s">
        <v>33</v>
      </c>
    </row>
    <row r="76" spans="1:37">
      <c r="A76" s="135" t="s">
        <v>34</v>
      </c>
      <c r="B76" s="195"/>
      <c r="C76" s="196">
        <f>SUM(AK29:AK68)</f>
        <v>0</v>
      </c>
      <c r="D76" s="130"/>
      <c r="E76" s="298" t="str">
        <f t="shared" ref="E76:AI76" si="4">IF(E75=24,1,"ERRORE")</f>
        <v>ERRORE</v>
      </c>
      <c r="F76" s="298" t="str">
        <f t="shared" si="4"/>
        <v>ERRORE</v>
      </c>
      <c r="G76" s="298" t="str">
        <f t="shared" si="4"/>
        <v>ERRORE</v>
      </c>
      <c r="H76" s="298" t="str">
        <f t="shared" si="4"/>
        <v>ERRORE</v>
      </c>
      <c r="I76" s="298" t="str">
        <f t="shared" si="4"/>
        <v>ERRORE</v>
      </c>
      <c r="J76" s="298" t="str">
        <f t="shared" si="4"/>
        <v>ERRORE</v>
      </c>
      <c r="K76" s="298" t="str">
        <f t="shared" si="4"/>
        <v>ERRORE</v>
      </c>
      <c r="L76" s="298" t="str">
        <f t="shared" si="4"/>
        <v>ERRORE</v>
      </c>
      <c r="M76" s="298" t="str">
        <f t="shared" si="4"/>
        <v>ERRORE</v>
      </c>
      <c r="N76" s="298" t="str">
        <f t="shared" si="4"/>
        <v>ERRORE</v>
      </c>
      <c r="O76" s="298" t="str">
        <f t="shared" si="4"/>
        <v>ERRORE</v>
      </c>
      <c r="P76" s="298" t="str">
        <f t="shared" si="4"/>
        <v>ERRORE</v>
      </c>
      <c r="Q76" s="298" t="str">
        <f t="shared" si="4"/>
        <v>ERRORE</v>
      </c>
      <c r="R76" s="298" t="str">
        <f t="shared" si="4"/>
        <v>ERRORE</v>
      </c>
      <c r="S76" s="298" t="str">
        <f t="shared" si="4"/>
        <v>ERRORE</v>
      </c>
      <c r="T76" s="298" t="str">
        <f t="shared" si="4"/>
        <v>ERRORE</v>
      </c>
      <c r="U76" s="298" t="str">
        <f t="shared" si="4"/>
        <v>ERRORE</v>
      </c>
      <c r="V76" s="298" t="str">
        <f t="shared" si="4"/>
        <v>ERRORE</v>
      </c>
      <c r="W76" s="298" t="str">
        <f t="shared" si="4"/>
        <v>ERRORE</v>
      </c>
      <c r="X76" s="298" t="str">
        <f t="shared" si="4"/>
        <v>ERRORE</v>
      </c>
      <c r="Y76" s="298" t="str">
        <f t="shared" si="4"/>
        <v>ERRORE</v>
      </c>
      <c r="Z76" s="298" t="str">
        <f t="shared" si="4"/>
        <v>ERRORE</v>
      </c>
      <c r="AA76" s="298" t="str">
        <f t="shared" si="4"/>
        <v>ERRORE</v>
      </c>
      <c r="AB76" s="298" t="str">
        <f t="shared" si="4"/>
        <v>ERRORE</v>
      </c>
      <c r="AC76" s="298" t="str">
        <f t="shared" si="4"/>
        <v>ERRORE</v>
      </c>
      <c r="AD76" s="298" t="str">
        <f t="shared" si="4"/>
        <v>ERRORE</v>
      </c>
      <c r="AE76" s="298" t="str">
        <f t="shared" si="4"/>
        <v>ERRORE</v>
      </c>
      <c r="AF76" s="298" t="str">
        <f t="shared" si="4"/>
        <v>ERRORE</v>
      </c>
      <c r="AG76" s="298" t="str">
        <f t="shared" si="4"/>
        <v>ERRORE</v>
      </c>
      <c r="AH76" s="298" t="str">
        <f t="shared" si="4"/>
        <v>ERRORE</v>
      </c>
      <c r="AI76" s="298" t="str">
        <f t="shared" si="4"/>
        <v>ERRORE</v>
      </c>
      <c r="AJ76" s="138">
        <f>SUM(AJ29:AK68)</f>
        <v>0</v>
      </c>
      <c r="AK76" s="133" t="s">
        <v>35</v>
      </c>
    </row>
    <row r="77" spans="1:37">
      <c r="A77" s="139" t="s">
        <v>36</v>
      </c>
      <c r="B77" s="198"/>
      <c r="C77" s="141">
        <f>SUM(C75:C76)</f>
        <v>0</v>
      </c>
      <c r="D77" s="130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199"/>
      <c r="AK77" s="133"/>
    </row>
    <row r="79" spans="1:37">
      <c r="B79" s="75"/>
      <c r="C79" s="76"/>
      <c r="D79" s="76"/>
      <c r="E79" s="76"/>
      <c r="F79" s="76"/>
      <c r="G79" s="299"/>
      <c r="H79" s="300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</row>
    <row r="80" spans="1:37">
      <c r="C80" s="16"/>
      <c r="D80" s="17"/>
      <c r="E80" s="18">
        <v>19</v>
      </c>
      <c r="F80" s="18">
        <v>20</v>
      </c>
      <c r="G80" s="18">
        <v>21</v>
      </c>
      <c r="H80" s="18">
        <v>22</v>
      </c>
      <c r="I80" s="18">
        <v>23</v>
      </c>
      <c r="J80" s="18">
        <v>24</v>
      </c>
      <c r="K80" s="18">
        <v>25</v>
      </c>
      <c r="L80" s="18">
        <v>26</v>
      </c>
      <c r="M80" s="18">
        <v>27</v>
      </c>
      <c r="N80" s="18">
        <v>28</v>
      </c>
      <c r="O80" s="18">
        <v>29</v>
      </c>
      <c r="P80" s="18">
        <v>30</v>
      </c>
      <c r="Q80" s="18">
        <v>31</v>
      </c>
      <c r="R80" s="1571">
        <v>1</v>
      </c>
      <c r="S80" s="18">
        <v>2</v>
      </c>
      <c r="T80" s="18">
        <v>3</v>
      </c>
      <c r="U80" s="18">
        <v>4</v>
      </c>
      <c r="V80" s="18">
        <v>5</v>
      </c>
      <c r="W80" s="18">
        <v>6</v>
      </c>
      <c r="X80" s="18">
        <v>7</v>
      </c>
      <c r="Y80" s="18">
        <v>8</v>
      </c>
      <c r="Z80" s="18">
        <v>9</v>
      </c>
      <c r="AA80" s="18">
        <v>10</v>
      </c>
      <c r="AB80" s="18">
        <v>11</v>
      </c>
      <c r="AC80" s="18">
        <v>12</v>
      </c>
      <c r="AD80" s="18">
        <v>13</v>
      </c>
      <c r="AE80" s="18">
        <v>27</v>
      </c>
      <c r="AF80" s="279">
        <v>28</v>
      </c>
      <c r="AG80" s="18">
        <v>29</v>
      </c>
      <c r="AH80" s="18">
        <v>30</v>
      </c>
      <c r="AI80" s="18">
        <v>31</v>
      </c>
      <c r="AJ80" s="17"/>
      <c r="AK80" s="17"/>
    </row>
    <row r="81" spans="1:37">
      <c r="B81" s="15" t="s">
        <v>2</v>
      </c>
      <c r="C81" s="301" t="s">
        <v>73</v>
      </c>
      <c r="D81" s="22"/>
      <c r="E81" s="148" t="s">
        <v>321</v>
      </c>
      <c r="F81" s="148" t="s">
        <v>187</v>
      </c>
      <c r="G81" s="148" t="s">
        <v>188</v>
      </c>
      <c r="H81" s="148" t="s">
        <v>89</v>
      </c>
      <c r="I81" s="1260" t="s">
        <v>4</v>
      </c>
      <c r="J81" s="148" t="s">
        <v>186</v>
      </c>
      <c r="K81" s="1261" t="s">
        <v>320</v>
      </c>
      <c r="L81" s="1261" t="s">
        <v>321</v>
      </c>
      <c r="M81" s="148" t="s">
        <v>187</v>
      </c>
      <c r="N81" s="148" t="s">
        <v>188</v>
      </c>
      <c r="O81" s="148" t="s">
        <v>89</v>
      </c>
      <c r="P81" s="1260" t="s">
        <v>4</v>
      </c>
      <c r="Q81" s="148" t="s">
        <v>186</v>
      </c>
      <c r="R81" s="1572" t="s">
        <v>320</v>
      </c>
      <c r="S81" s="148" t="s">
        <v>321</v>
      </c>
      <c r="T81" s="148" t="s">
        <v>187</v>
      </c>
      <c r="U81" s="148" t="s">
        <v>188</v>
      </c>
      <c r="V81" s="148" t="s">
        <v>89</v>
      </c>
      <c r="W81" s="1261" t="s">
        <v>4</v>
      </c>
      <c r="X81" s="148" t="s">
        <v>186</v>
      </c>
      <c r="Y81" s="148" t="s">
        <v>320</v>
      </c>
      <c r="Z81" s="148" t="s">
        <v>321</v>
      </c>
      <c r="AA81" s="148" t="s">
        <v>187</v>
      </c>
      <c r="AB81" s="148" t="s">
        <v>188</v>
      </c>
      <c r="AC81" s="148" t="s">
        <v>89</v>
      </c>
      <c r="AD81" s="1260" t="s">
        <v>4</v>
      </c>
      <c r="AE81" s="26"/>
      <c r="AF81" s="26"/>
      <c r="AG81" s="26"/>
      <c r="AH81" s="26"/>
      <c r="AI81" s="26"/>
      <c r="AJ81" s="82" t="s">
        <v>4</v>
      </c>
      <c r="AK81" s="28" t="s">
        <v>5</v>
      </c>
    </row>
    <row r="82" spans="1:37">
      <c r="B82" s="83"/>
      <c r="C82" s="12" t="s">
        <v>74</v>
      </c>
      <c r="D82" s="152" t="s">
        <v>7</v>
      </c>
      <c r="E82" s="1421" t="s">
        <v>31</v>
      </c>
      <c r="F82" s="1421" t="s">
        <v>31</v>
      </c>
      <c r="G82" s="1421" t="s">
        <v>31</v>
      </c>
      <c r="H82" s="1421" t="s">
        <v>31</v>
      </c>
      <c r="I82" s="1420"/>
      <c r="J82" s="1421" t="s">
        <v>31</v>
      </c>
      <c r="K82" s="1590" t="s">
        <v>31</v>
      </c>
      <c r="L82" s="1590" t="s">
        <v>31</v>
      </c>
      <c r="M82" s="1590" t="s">
        <v>31</v>
      </c>
      <c r="N82" s="1590" t="s">
        <v>31</v>
      </c>
      <c r="O82" s="1590" t="s">
        <v>31</v>
      </c>
      <c r="P82" s="1590"/>
      <c r="Q82" s="1591" t="s">
        <v>31</v>
      </c>
      <c r="R82" s="1592" t="s">
        <v>31</v>
      </c>
      <c r="S82" s="1590" t="s">
        <v>31</v>
      </c>
      <c r="T82" s="1590" t="s">
        <v>31</v>
      </c>
      <c r="U82" s="1590" t="s">
        <v>31</v>
      </c>
      <c r="V82" s="1590" t="s">
        <v>31</v>
      </c>
      <c r="W82" s="1590" t="s">
        <v>11</v>
      </c>
      <c r="X82" s="1421" t="s">
        <v>31</v>
      </c>
      <c r="Y82" s="1421" t="s">
        <v>31</v>
      </c>
      <c r="Z82" s="1421" t="s">
        <v>31</v>
      </c>
      <c r="AA82" s="1421" t="s">
        <v>31</v>
      </c>
      <c r="AB82" s="1421" t="s">
        <v>31</v>
      </c>
      <c r="AC82" s="1421" t="s">
        <v>31</v>
      </c>
      <c r="AD82" s="1575"/>
      <c r="AE82" s="303"/>
      <c r="AF82" s="303"/>
      <c r="AG82" s="303"/>
      <c r="AH82" s="303"/>
      <c r="AI82" s="303"/>
      <c r="AJ82" s="32"/>
      <c r="AK82" s="33"/>
    </row>
    <row r="83" spans="1:37">
      <c r="B83" s="83"/>
      <c r="C83" s="12"/>
      <c r="D83" s="152"/>
      <c r="E83" s="1429"/>
      <c r="F83" s="1429"/>
      <c r="G83" s="1429"/>
      <c r="H83" s="1429"/>
      <c r="I83" s="1428"/>
      <c r="J83" s="1431"/>
      <c r="K83" s="1593" t="s">
        <v>311</v>
      </c>
      <c r="L83" s="1593" t="s">
        <v>311</v>
      </c>
      <c r="M83" s="1593"/>
      <c r="N83" s="1593"/>
      <c r="O83" s="1593"/>
      <c r="P83" s="1593"/>
      <c r="Q83" s="1594"/>
      <c r="R83" s="1593" t="s">
        <v>311</v>
      </c>
      <c r="S83" s="1593"/>
      <c r="T83" s="1593"/>
      <c r="U83" s="1593"/>
      <c r="V83" s="1593"/>
      <c r="W83" s="1593" t="s">
        <v>368</v>
      </c>
      <c r="X83" s="1429"/>
      <c r="Y83" s="1429"/>
      <c r="Z83" s="1429"/>
      <c r="AA83" s="1429"/>
      <c r="AB83" s="1429"/>
      <c r="AC83" s="1429"/>
      <c r="AD83" s="1578"/>
      <c r="AE83" s="303"/>
      <c r="AF83" s="303"/>
      <c r="AG83" s="303"/>
      <c r="AH83" s="303"/>
      <c r="AI83" s="303"/>
      <c r="AJ83" s="32"/>
      <c r="AK83" s="33"/>
    </row>
    <row r="84" spans="1:37">
      <c r="B84" s="91"/>
      <c r="C84" s="12"/>
      <c r="D84" s="158" t="s">
        <v>8</v>
      </c>
      <c r="E84" s="1436"/>
      <c r="F84" s="1436"/>
      <c r="G84" s="1436"/>
      <c r="H84" s="1436"/>
      <c r="I84" s="1435"/>
      <c r="J84" s="1436"/>
      <c r="K84" s="1593"/>
      <c r="L84" s="1593"/>
      <c r="M84" s="1593"/>
      <c r="N84" s="1593"/>
      <c r="O84" s="1593"/>
      <c r="P84" s="1593"/>
      <c r="Q84" s="1594"/>
      <c r="R84" s="1595"/>
      <c r="S84" s="1593"/>
      <c r="T84" s="1593"/>
      <c r="U84" s="1593"/>
      <c r="V84" s="1593"/>
      <c r="W84" s="1593"/>
      <c r="X84" s="1436"/>
      <c r="Y84" s="1436"/>
      <c r="Z84" s="1436"/>
      <c r="AA84" s="1436"/>
      <c r="AB84" s="1436"/>
      <c r="AC84" s="1436"/>
      <c r="AD84" s="1580"/>
      <c r="AE84" s="255"/>
      <c r="AF84" s="255"/>
      <c r="AG84" s="255"/>
      <c r="AH84" s="255"/>
      <c r="AI84" s="255"/>
      <c r="AJ84" s="37">
        <f>SUM(F84:AE84)</f>
        <v>0</v>
      </c>
      <c r="AK84" s="38">
        <f>SUM(F85:AE85)</f>
        <v>0</v>
      </c>
    </row>
    <row r="85" spans="1:37">
      <c r="A85" s="39"/>
      <c r="B85" s="97"/>
      <c r="C85" s="250">
        <f>SUM(AJ82:AK85)</f>
        <v>0</v>
      </c>
      <c r="D85" s="164" t="s">
        <v>9</v>
      </c>
      <c r="E85" s="1581"/>
      <c r="F85" s="1581"/>
      <c r="G85" s="1581"/>
      <c r="H85" s="1581"/>
      <c r="I85" s="1588"/>
      <c r="J85" s="1581"/>
      <c r="K85" s="1596"/>
      <c r="L85" s="1596"/>
      <c r="M85" s="1596"/>
      <c r="N85" s="1596"/>
      <c r="O85" s="1596"/>
      <c r="P85" s="1596"/>
      <c r="Q85" s="1597"/>
      <c r="R85" s="1598"/>
      <c r="S85" s="1596"/>
      <c r="T85" s="1596"/>
      <c r="U85" s="1596"/>
      <c r="V85" s="1596"/>
      <c r="W85" s="1596"/>
      <c r="X85" s="1581"/>
      <c r="Y85" s="1581"/>
      <c r="Z85" s="1581"/>
      <c r="AA85" s="1581"/>
      <c r="AB85" s="1581"/>
      <c r="AC85" s="1581"/>
      <c r="AD85" s="1583"/>
      <c r="AE85" s="307"/>
      <c r="AF85" s="307"/>
      <c r="AG85" s="308"/>
      <c r="AH85" s="307"/>
      <c r="AI85" s="307"/>
      <c r="AJ85" s="45"/>
      <c r="AK85" s="33"/>
    </row>
    <row r="86" spans="1:37">
      <c r="B86" s="83"/>
      <c r="C86" s="12" t="s">
        <v>76</v>
      </c>
      <c r="D86" s="152" t="s">
        <v>7</v>
      </c>
      <c r="E86" s="1421" t="s">
        <v>29</v>
      </c>
      <c r="F86" s="1421"/>
      <c r="G86" s="1421"/>
      <c r="H86" s="1421"/>
      <c r="I86" s="1420"/>
      <c r="J86" s="1421" t="s">
        <v>29</v>
      </c>
      <c r="K86" s="1590" t="s">
        <v>29</v>
      </c>
      <c r="L86" s="1590" t="s">
        <v>29</v>
      </c>
      <c r="M86" s="1590"/>
      <c r="N86" s="1590"/>
      <c r="O86" s="1590"/>
      <c r="P86" s="1590"/>
      <c r="Q86" s="1591" t="s">
        <v>29</v>
      </c>
      <c r="R86" s="1592" t="s">
        <v>29</v>
      </c>
      <c r="S86" s="1590" t="s">
        <v>29</v>
      </c>
      <c r="T86" s="1590"/>
      <c r="U86" s="1590"/>
      <c r="V86" s="1590"/>
      <c r="W86" s="1590"/>
      <c r="X86" s="1421" t="s">
        <v>29</v>
      </c>
      <c r="Y86" s="1421" t="s">
        <v>29</v>
      </c>
      <c r="Z86" s="1421" t="s">
        <v>29</v>
      </c>
      <c r="AA86" s="1421"/>
      <c r="AB86" s="1421"/>
      <c r="AC86" s="1421"/>
      <c r="AD86" s="1575"/>
      <c r="AE86" s="303"/>
      <c r="AF86" s="303"/>
      <c r="AG86" s="310"/>
      <c r="AH86" s="303"/>
      <c r="AI86" s="303"/>
      <c r="AJ86" s="32"/>
      <c r="AK86" s="33"/>
    </row>
    <row r="87" spans="1:37">
      <c r="B87" s="83"/>
      <c r="C87" s="12"/>
      <c r="D87" s="152"/>
      <c r="E87" s="1429"/>
      <c r="F87" s="1429"/>
      <c r="G87" s="1429"/>
      <c r="H87" s="1429"/>
      <c r="I87" s="1428"/>
      <c r="J87" s="1429"/>
      <c r="K87" s="1593" t="s">
        <v>311</v>
      </c>
      <c r="L87" s="1593" t="s">
        <v>311</v>
      </c>
      <c r="M87" s="1593"/>
      <c r="N87" s="1593"/>
      <c r="O87" s="1593"/>
      <c r="P87" s="1593"/>
      <c r="Q87" s="1594"/>
      <c r="R87" s="1593" t="s">
        <v>311</v>
      </c>
      <c r="S87" s="1593"/>
      <c r="T87" s="1593"/>
      <c r="U87" s="1593"/>
      <c r="V87" s="1593"/>
      <c r="W87" s="1593" t="s">
        <v>369</v>
      </c>
      <c r="X87" s="1429"/>
      <c r="Y87" s="1429"/>
      <c r="Z87" s="1429"/>
      <c r="AA87" s="1429"/>
      <c r="AB87" s="1429"/>
      <c r="AC87" s="1429"/>
      <c r="AD87" s="1578"/>
      <c r="AE87" s="303"/>
      <c r="AF87" s="303"/>
      <c r="AG87" s="310"/>
      <c r="AH87" s="303"/>
      <c r="AI87" s="303"/>
      <c r="AJ87" s="32"/>
      <c r="AK87" s="33"/>
    </row>
    <row r="88" spans="1:37">
      <c r="B88" s="91"/>
      <c r="C88" s="12"/>
      <c r="D88" s="158" t="s">
        <v>8</v>
      </c>
      <c r="E88" s="1436"/>
      <c r="F88" s="1436"/>
      <c r="G88" s="1436"/>
      <c r="H88" s="1436"/>
      <c r="I88" s="1435"/>
      <c r="J88" s="1436"/>
      <c r="K88" s="1593"/>
      <c r="L88" s="1593"/>
      <c r="M88" s="1593"/>
      <c r="N88" s="1593"/>
      <c r="O88" s="1593"/>
      <c r="P88" s="1593"/>
      <c r="Q88" s="1594"/>
      <c r="R88" s="1595"/>
      <c r="S88" s="1593"/>
      <c r="T88" s="1593"/>
      <c r="U88" s="1593"/>
      <c r="V88" s="1593"/>
      <c r="W88" s="1593"/>
      <c r="X88" s="1436"/>
      <c r="Y88" s="1436"/>
      <c r="Z88" s="1436"/>
      <c r="AA88" s="1436"/>
      <c r="AB88" s="1436"/>
      <c r="AC88" s="1436"/>
      <c r="AD88" s="1580"/>
      <c r="AE88" s="255"/>
      <c r="AF88" s="255"/>
      <c r="AG88" s="255"/>
      <c r="AH88" s="255"/>
      <c r="AI88" s="255"/>
      <c r="AJ88" s="37">
        <f>SUM(F88:AE88)</f>
        <v>0</v>
      </c>
      <c r="AK88" s="38">
        <f>SUM(F89:AE89)</f>
        <v>0</v>
      </c>
    </row>
    <row r="89" spans="1:37">
      <c r="A89" s="39"/>
      <c r="B89" s="97"/>
      <c r="C89" s="250">
        <f>SUM(AJ86:AK89)</f>
        <v>0</v>
      </c>
      <c r="D89" s="164" t="s">
        <v>9</v>
      </c>
      <c r="E89" s="1581"/>
      <c r="F89" s="1581"/>
      <c r="G89" s="1581"/>
      <c r="H89" s="1581"/>
      <c r="I89" s="1588"/>
      <c r="J89" s="1581"/>
      <c r="K89" s="1596"/>
      <c r="L89" s="1596"/>
      <c r="M89" s="1596"/>
      <c r="N89" s="1596"/>
      <c r="O89" s="1596"/>
      <c r="P89" s="1596"/>
      <c r="Q89" s="1597"/>
      <c r="R89" s="1598"/>
      <c r="S89" s="1596"/>
      <c r="T89" s="1596"/>
      <c r="U89" s="1596"/>
      <c r="V89" s="1596"/>
      <c r="W89" s="1596"/>
      <c r="X89" s="1581"/>
      <c r="Y89" s="1581"/>
      <c r="Z89" s="1581"/>
      <c r="AA89" s="1581"/>
      <c r="AB89" s="1581"/>
      <c r="AC89" s="1581"/>
      <c r="AD89" s="1583"/>
      <c r="AE89" s="307"/>
      <c r="AF89" s="307"/>
      <c r="AG89" s="308"/>
      <c r="AH89" s="307"/>
      <c r="AI89" s="307"/>
      <c r="AJ89" s="45"/>
      <c r="AK89" s="33"/>
    </row>
    <row r="90" spans="1:37">
      <c r="B90" s="83"/>
      <c r="C90" s="12" t="s">
        <v>348</v>
      </c>
      <c r="D90" s="152" t="s">
        <v>7</v>
      </c>
      <c r="E90" s="1421"/>
      <c r="F90" s="1421"/>
      <c r="G90" s="1421" t="s">
        <v>29</v>
      </c>
      <c r="H90" s="1421" t="s">
        <v>82</v>
      </c>
      <c r="I90" s="1420"/>
      <c r="J90" s="1421"/>
      <c r="K90" s="1590"/>
      <c r="L90" s="1590"/>
      <c r="M90" s="1590" t="s">
        <v>29</v>
      </c>
      <c r="N90" s="1590" t="s">
        <v>29</v>
      </c>
      <c r="O90" s="1590" t="s">
        <v>82</v>
      </c>
      <c r="P90" s="1590"/>
      <c r="Q90" s="1591"/>
      <c r="R90" s="1592"/>
      <c r="S90" s="1590"/>
      <c r="T90" s="1590" t="s">
        <v>29</v>
      </c>
      <c r="U90" s="1590" t="s">
        <v>29</v>
      </c>
      <c r="V90" s="1590" t="s">
        <v>82</v>
      </c>
      <c r="W90" s="1590"/>
      <c r="X90" s="1421"/>
      <c r="Y90" s="1421"/>
      <c r="Z90" s="1421"/>
      <c r="AA90" s="1421" t="s">
        <v>29</v>
      </c>
      <c r="AB90" s="1421" t="s">
        <v>29</v>
      </c>
      <c r="AC90" s="1421" t="s">
        <v>82</v>
      </c>
      <c r="AD90" s="1575"/>
      <c r="AE90" s="303"/>
      <c r="AF90" s="303"/>
      <c r="AG90" s="303"/>
      <c r="AH90" s="303"/>
      <c r="AI90" s="303"/>
      <c r="AJ90" s="32"/>
      <c r="AK90" s="33"/>
    </row>
    <row r="91" spans="1:37">
      <c r="B91" s="83"/>
      <c r="C91" s="12"/>
      <c r="D91" s="152"/>
      <c r="E91" s="1429"/>
      <c r="F91" s="1429"/>
      <c r="G91" s="1429"/>
      <c r="H91" s="1429"/>
      <c r="I91" s="1428"/>
      <c r="J91" s="1429"/>
      <c r="K91" s="1593"/>
      <c r="L91" s="1593"/>
      <c r="M91" s="1593"/>
      <c r="N91" s="1593"/>
      <c r="O91" s="1593"/>
      <c r="P91" s="1593"/>
      <c r="Q91" s="1594"/>
      <c r="R91" s="1595"/>
      <c r="S91" s="1593"/>
      <c r="T91" s="1593"/>
      <c r="U91" s="1593"/>
      <c r="V91" s="1593"/>
      <c r="W91" s="1593" t="s">
        <v>369</v>
      </c>
      <c r="X91" s="1429"/>
      <c r="Y91" s="1429"/>
      <c r="Z91" s="1429"/>
      <c r="AA91" s="1429"/>
      <c r="AB91" s="1429"/>
      <c r="AC91" s="1429"/>
      <c r="AD91" s="1578"/>
      <c r="AE91" s="303"/>
      <c r="AF91" s="303"/>
      <c r="AG91" s="303"/>
      <c r="AH91" s="303"/>
      <c r="AI91" s="303"/>
      <c r="AJ91" s="32"/>
      <c r="AK91" s="33"/>
    </row>
    <row r="92" spans="1:37">
      <c r="B92" s="91"/>
      <c r="C92" s="12"/>
      <c r="D92" s="158" t="s">
        <v>8</v>
      </c>
      <c r="E92" s="1436"/>
      <c r="F92" s="1436"/>
      <c r="G92" s="1436"/>
      <c r="H92" s="1436"/>
      <c r="I92" s="1435"/>
      <c r="J92" s="1436"/>
      <c r="K92" s="1593"/>
      <c r="L92" s="1593"/>
      <c r="M92" s="1593"/>
      <c r="N92" s="1593"/>
      <c r="O92" s="1593"/>
      <c r="P92" s="1593"/>
      <c r="Q92" s="1594"/>
      <c r="R92" s="1595"/>
      <c r="S92" s="1593"/>
      <c r="T92" s="1593"/>
      <c r="U92" s="1593"/>
      <c r="V92" s="1593"/>
      <c r="W92" s="1593"/>
      <c r="X92" s="1436"/>
      <c r="Y92" s="1436"/>
      <c r="Z92" s="1436"/>
      <c r="AA92" s="1436"/>
      <c r="AB92" s="1436"/>
      <c r="AC92" s="1436"/>
      <c r="AD92" s="1580"/>
      <c r="AE92" s="310"/>
      <c r="AF92" s="310"/>
      <c r="AG92" s="255"/>
      <c r="AH92" s="310"/>
      <c r="AI92" s="310"/>
      <c r="AJ92" s="37">
        <f>SUM(F92:AE92)</f>
        <v>0</v>
      </c>
      <c r="AK92" s="38">
        <f>SUM(F93:AE93)</f>
        <v>0</v>
      </c>
    </row>
    <row r="93" spans="1:37">
      <c r="A93" s="39"/>
      <c r="B93" s="97"/>
      <c r="C93" s="250">
        <f>SUM(AJ90:AK93)</f>
        <v>0</v>
      </c>
      <c r="D93" s="164" t="s">
        <v>9</v>
      </c>
      <c r="E93" s="1581"/>
      <c r="F93" s="1581"/>
      <c r="G93" s="1581"/>
      <c r="H93" s="1581"/>
      <c r="I93" s="1588"/>
      <c r="J93" s="1581"/>
      <c r="K93" s="1596"/>
      <c r="L93" s="1596"/>
      <c r="M93" s="1596"/>
      <c r="N93" s="1596"/>
      <c r="O93" s="1596"/>
      <c r="P93" s="1596"/>
      <c r="Q93" s="1597"/>
      <c r="R93" s="1598"/>
      <c r="S93" s="1596"/>
      <c r="T93" s="1596"/>
      <c r="U93" s="1596"/>
      <c r="V93" s="1596"/>
      <c r="W93" s="1596"/>
      <c r="X93" s="1581"/>
      <c r="Y93" s="1581"/>
      <c r="Z93" s="1581"/>
      <c r="AA93" s="1581"/>
      <c r="AB93" s="1581"/>
      <c r="AC93" s="1581"/>
      <c r="AD93" s="1583"/>
      <c r="AE93" s="312"/>
      <c r="AF93" s="312"/>
      <c r="AG93" s="307"/>
      <c r="AH93" s="312"/>
      <c r="AI93" s="312"/>
      <c r="AJ93" s="45"/>
      <c r="AK93" s="33"/>
    </row>
    <row r="94" spans="1:37">
      <c r="B94" s="83"/>
      <c r="C94" s="12" t="s">
        <v>77</v>
      </c>
      <c r="D94" s="152" t="s">
        <v>7</v>
      </c>
      <c r="E94" s="1421"/>
      <c r="F94" s="1421"/>
      <c r="G94" s="1421"/>
      <c r="H94" s="1421"/>
      <c r="I94" s="1420"/>
      <c r="J94" s="1421"/>
      <c r="K94" s="1590"/>
      <c r="L94" s="1590"/>
      <c r="M94" s="1590"/>
      <c r="N94" s="1590"/>
      <c r="O94" s="1590"/>
      <c r="P94" s="1590"/>
      <c r="Q94" s="1591"/>
      <c r="R94" s="1592"/>
      <c r="S94" s="1590"/>
      <c r="T94" s="1590"/>
      <c r="U94" s="1590"/>
      <c r="V94" s="1590"/>
      <c r="W94" s="1590"/>
      <c r="X94" s="1421"/>
      <c r="Y94" s="1421"/>
      <c r="Z94" s="1421"/>
      <c r="AA94" s="1421"/>
      <c r="AB94" s="1421"/>
      <c r="AC94" s="1421"/>
      <c r="AD94" s="1575"/>
      <c r="AE94" s="314"/>
      <c r="AF94" s="314"/>
      <c r="AG94" s="310"/>
      <c r="AH94" s="314"/>
      <c r="AI94" s="314"/>
      <c r="AJ94" s="32"/>
      <c r="AK94" s="33"/>
    </row>
    <row r="95" spans="1:37">
      <c r="B95" s="83"/>
      <c r="C95" s="12"/>
      <c r="D95" s="152"/>
      <c r="E95" s="1429"/>
      <c r="F95" s="1429"/>
      <c r="G95" s="1429"/>
      <c r="H95" s="1429"/>
      <c r="I95" s="1428"/>
      <c r="J95" s="1429"/>
      <c r="K95" s="1593"/>
      <c r="L95" s="2387" t="s">
        <v>370</v>
      </c>
      <c r="M95" s="2387"/>
      <c r="N95" s="2387"/>
      <c r="O95" s="2387"/>
      <c r="P95" s="2387"/>
      <c r="Q95" s="2387"/>
      <c r="R95" s="2387"/>
      <c r="S95" s="2387"/>
      <c r="T95" s="2387"/>
      <c r="U95" s="2387"/>
      <c r="V95" s="2387"/>
      <c r="W95" s="1593"/>
      <c r="X95" s="1429"/>
      <c r="Y95" s="1429"/>
      <c r="Z95" s="1429"/>
      <c r="AA95" s="1429"/>
      <c r="AB95" s="1429"/>
      <c r="AC95" s="1429"/>
      <c r="AD95" s="1578"/>
      <c r="AE95" s="314"/>
      <c r="AF95" s="314"/>
      <c r="AG95" s="310"/>
      <c r="AH95" s="314"/>
      <c r="AI95" s="314"/>
      <c r="AJ95" s="32"/>
      <c r="AK95" s="33"/>
    </row>
    <row r="96" spans="1:37">
      <c r="B96" s="91"/>
      <c r="C96" s="12"/>
      <c r="D96" s="158" t="s">
        <v>8</v>
      </c>
      <c r="E96" s="1436"/>
      <c r="F96" s="1436"/>
      <c r="G96" s="1436"/>
      <c r="H96" s="1436"/>
      <c r="I96" s="1435"/>
      <c r="J96" s="1436"/>
      <c r="K96" s="1593"/>
      <c r="L96" s="2387"/>
      <c r="M96" s="2387"/>
      <c r="N96" s="2387"/>
      <c r="O96" s="2387"/>
      <c r="P96" s="2387"/>
      <c r="Q96" s="2387"/>
      <c r="R96" s="2387"/>
      <c r="S96" s="2387"/>
      <c r="T96" s="2387"/>
      <c r="U96" s="2387"/>
      <c r="V96" s="2387"/>
      <c r="W96" s="1593"/>
      <c r="X96" s="1436"/>
      <c r="Y96" s="1436"/>
      <c r="Z96" s="1436"/>
      <c r="AA96" s="1436"/>
      <c r="AB96" s="1436"/>
      <c r="AC96" s="1436"/>
      <c r="AD96" s="1580"/>
      <c r="AE96" s="310"/>
      <c r="AF96" s="310"/>
      <c r="AG96" s="310"/>
      <c r="AH96" s="310"/>
      <c r="AI96" s="310"/>
      <c r="AJ96" s="37">
        <f>SUM(F96:AE96)</f>
        <v>0</v>
      </c>
      <c r="AK96" s="38">
        <f>SUM(F97:AE97)</f>
        <v>0</v>
      </c>
    </row>
    <row r="97" spans="1:37">
      <c r="A97" s="39"/>
      <c r="B97" s="97"/>
      <c r="C97" s="98">
        <f>SUM(AJ94:AK97)</f>
        <v>0</v>
      </c>
      <c r="D97" s="164" t="s">
        <v>9</v>
      </c>
      <c r="E97" s="1581"/>
      <c r="F97" s="1581"/>
      <c r="G97" s="1581"/>
      <c r="H97" s="1581"/>
      <c r="I97" s="1588"/>
      <c r="J97" s="1581"/>
      <c r="K97" s="1596"/>
      <c r="L97" s="1596"/>
      <c r="M97" s="1596"/>
      <c r="N97" s="1596"/>
      <c r="O97" s="1596"/>
      <c r="P97" s="1596"/>
      <c r="Q97" s="1597"/>
      <c r="R97" s="1598"/>
      <c r="S97" s="1596"/>
      <c r="T97" s="1596"/>
      <c r="U97" s="1596"/>
      <c r="V97" s="1596"/>
      <c r="W97" s="1596"/>
      <c r="X97" s="1581"/>
      <c r="Y97" s="1581"/>
      <c r="Z97" s="1581"/>
      <c r="AA97" s="1581"/>
      <c r="AB97" s="1581"/>
      <c r="AC97" s="1581"/>
      <c r="AD97" s="1583"/>
      <c r="AE97" s="312"/>
      <c r="AF97" s="312"/>
      <c r="AG97" s="312"/>
      <c r="AH97" s="312"/>
      <c r="AI97" s="312"/>
      <c r="AJ97" s="320"/>
      <c r="AK97" s="33"/>
    </row>
    <row r="98" spans="1:37">
      <c r="B98" s="83"/>
      <c r="C98" s="12" t="s">
        <v>11</v>
      </c>
      <c r="D98" s="152" t="s">
        <v>7</v>
      </c>
      <c r="E98" s="1421"/>
      <c r="F98" s="1421"/>
      <c r="G98" s="1421"/>
      <c r="H98" s="1421"/>
      <c r="I98" s="1420"/>
      <c r="J98" s="1421"/>
      <c r="K98" s="1422"/>
      <c r="L98" s="1422"/>
      <c r="M98" s="1421"/>
      <c r="N98" s="1421"/>
      <c r="O98" s="1421"/>
      <c r="P98" s="1420"/>
      <c r="Q98" s="1444"/>
      <c r="R98" s="1574"/>
      <c r="S98" s="1421"/>
      <c r="T98" s="1421"/>
      <c r="U98" s="1421"/>
      <c r="V98" s="1421"/>
      <c r="W98" s="1422"/>
      <c r="X98" s="1421"/>
      <c r="Y98" s="1421"/>
      <c r="Z98" s="1421"/>
      <c r="AA98" s="1421"/>
      <c r="AB98" s="1421"/>
      <c r="AC98" s="1421"/>
      <c r="AD98" s="1575"/>
      <c r="AE98" s="314"/>
      <c r="AF98" s="314"/>
      <c r="AG98" s="314"/>
      <c r="AH98" s="314"/>
      <c r="AI98" s="314"/>
      <c r="AJ98" s="32"/>
      <c r="AK98" s="33"/>
    </row>
    <row r="99" spans="1:37">
      <c r="B99" s="83"/>
      <c r="C99" s="12"/>
      <c r="D99" s="152"/>
      <c r="E99" s="1429"/>
      <c r="F99" s="1429"/>
      <c r="G99" s="1429"/>
      <c r="H99" s="1429"/>
      <c r="I99" s="1428"/>
      <c r="J99" s="1429"/>
      <c r="K99" s="1430"/>
      <c r="L99" s="1430"/>
      <c r="M99" s="1429"/>
      <c r="N99" s="1429"/>
      <c r="O99" s="1429"/>
      <c r="P99" s="1428"/>
      <c r="Q99" s="1447"/>
      <c r="R99" s="1584"/>
      <c r="S99" s="1429"/>
      <c r="T99" s="1429"/>
      <c r="U99" s="1429"/>
      <c r="V99" s="1429"/>
      <c r="W99" s="1430"/>
      <c r="X99" s="1429"/>
      <c r="Y99" s="1429"/>
      <c r="Z99" s="1429"/>
      <c r="AA99" s="1429"/>
      <c r="AB99" s="1429"/>
      <c r="AC99" s="1429"/>
      <c r="AD99" s="1578"/>
      <c r="AE99" s="314"/>
      <c r="AF99" s="314"/>
      <c r="AG99" s="314"/>
      <c r="AH99" s="314"/>
      <c r="AI99" s="314"/>
      <c r="AJ99" s="32"/>
      <c r="AK99" s="33"/>
    </row>
    <row r="100" spans="1:37">
      <c r="B100" s="91"/>
      <c r="C100" s="12"/>
      <c r="D100" s="158" t="s">
        <v>8</v>
      </c>
      <c r="E100" s="1436"/>
      <c r="F100" s="1436"/>
      <c r="G100" s="1436"/>
      <c r="H100" s="1436"/>
      <c r="I100" s="1435"/>
      <c r="J100" s="1436"/>
      <c r="K100" s="1437"/>
      <c r="L100" s="1437"/>
      <c r="M100" s="1436"/>
      <c r="N100" s="1436"/>
      <c r="O100" s="1436"/>
      <c r="P100" s="1435"/>
      <c r="Q100" s="1438"/>
      <c r="R100" s="1579"/>
      <c r="S100" s="1436"/>
      <c r="T100" s="1436"/>
      <c r="U100" s="1436"/>
      <c r="V100" s="1436"/>
      <c r="W100" s="1437"/>
      <c r="X100" s="1436"/>
      <c r="Y100" s="1436"/>
      <c r="Z100" s="1436"/>
      <c r="AA100" s="1436"/>
      <c r="AB100" s="1436"/>
      <c r="AC100" s="1436"/>
      <c r="AD100" s="1580"/>
      <c r="AE100" s="310"/>
      <c r="AF100" s="310"/>
      <c r="AG100" s="310"/>
      <c r="AH100" s="310"/>
      <c r="AI100" s="310"/>
      <c r="AJ100" s="37">
        <f>SUM(F100:AE100)</f>
        <v>0</v>
      </c>
      <c r="AK100" s="38">
        <f>SUM(F101:AE101)</f>
        <v>0</v>
      </c>
    </row>
    <row r="101" spans="1:37">
      <c r="A101" s="39"/>
      <c r="B101" s="97"/>
      <c r="C101" s="98">
        <f>SUM(AJ98:AK101)</f>
        <v>0</v>
      </c>
      <c r="D101" s="164" t="s">
        <v>9</v>
      </c>
      <c r="E101" s="1581"/>
      <c r="F101" s="1581"/>
      <c r="G101" s="1581"/>
      <c r="H101" s="1581"/>
      <c r="I101" s="1588"/>
      <c r="J101" s="1581"/>
      <c r="K101" s="1599"/>
      <c r="L101" s="1599"/>
      <c r="M101" s="1581"/>
      <c r="N101" s="1581"/>
      <c r="O101" s="1581"/>
      <c r="P101" s="1588"/>
      <c r="Q101" s="1589"/>
      <c r="R101" s="1600"/>
      <c r="S101" s="1581"/>
      <c r="T101" s="1581"/>
      <c r="U101" s="1581"/>
      <c r="V101" s="1581"/>
      <c r="W101" s="1599"/>
      <c r="X101" s="1581"/>
      <c r="Y101" s="1581"/>
      <c r="Z101" s="1581"/>
      <c r="AA101" s="1581"/>
      <c r="AB101" s="1581"/>
      <c r="AC101" s="1581"/>
      <c r="AD101" s="1583"/>
      <c r="AE101" s="312"/>
      <c r="AF101" s="312"/>
      <c r="AG101" s="312"/>
      <c r="AH101" s="312"/>
      <c r="AI101" s="312"/>
      <c r="AJ101" s="45"/>
      <c r="AK101" s="33"/>
    </row>
    <row r="102" spans="1:37">
      <c r="B102" s="83"/>
      <c r="C102" s="12" t="s">
        <v>11</v>
      </c>
      <c r="D102" s="152" t="s">
        <v>7</v>
      </c>
      <c r="E102" s="1421"/>
      <c r="F102" s="1421"/>
      <c r="G102" s="1421"/>
      <c r="H102" s="1421"/>
      <c r="I102" s="1420"/>
      <c r="J102" s="1421"/>
      <c r="K102" s="1422"/>
      <c r="L102" s="1422"/>
      <c r="M102" s="1421"/>
      <c r="N102" s="1421"/>
      <c r="O102" s="1421"/>
      <c r="P102" s="1420"/>
      <c r="Q102" s="1444"/>
      <c r="R102" s="1574"/>
      <c r="S102" s="1421"/>
      <c r="T102" s="1421"/>
      <c r="U102" s="1421"/>
      <c r="V102" s="1421"/>
      <c r="W102" s="1422"/>
      <c r="X102" s="1421"/>
      <c r="Y102" s="1421"/>
      <c r="Z102" s="1421"/>
      <c r="AA102" s="1421"/>
      <c r="AB102" s="1421"/>
      <c r="AC102" s="1421"/>
      <c r="AD102" s="1575"/>
      <c r="AE102" s="314"/>
      <c r="AF102" s="314"/>
      <c r="AG102" s="314"/>
      <c r="AH102" s="314"/>
      <c r="AI102" s="314"/>
      <c r="AJ102" s="32"/>
      <c r="AK102" s="33"/>
    </row>
    <row r="103" spans="1:37">
      <c r="B103" s="83"/>
      <c r="C103" s="12"/>
      <c r="D103" s="152"/>
      <c r="E103" s="1429"/>
      <c r="F103" s="1429"/>
      <c r="G103" s="1429"/>
      <c r="H103" s="1429"/>
      <c r="I103" s="1428"/>
      <c r="J103" s="1429"/>
      <c r="K103" s="1430"/>
      <c r="L103" s="1430"/>
      <c r="M103" s="1429"/>
      <c r="N103" s="1429"/>
      <c r="O103" s="1429"/>
      <c r="P103" s="1428"/>
      <c r="Q103" s="1447"/>
      <c r="R103" s="1584"/>
      <c r="S103" s="1429"/>
      <c r="T103" s="1429"/>
      <c r="U103" s="1429"/>
      <c r="V103" s="1429"/>
      <c r="W103" s="1430"/>
      <c r="X103" s="1429"/>
      <c r="Y103" s="1429"/>
      <c r="Z103" s="1429"/>
      <c r="AA103" s="1429"/>
      <c r="AB103" s="1429"/>
      <c r="AC103" s="1429"/>
      <c r="AD103" s="1578"/>
      <c r="AE103" s="314"/>
      <c r="AF103" s="314"/>
      <c r="AG103" s="314"/>
      <c r="AH103" s="314"/>
      <c r="AI103" s="314"/>
      <c r="AJ103" s="32"/>
      <c r="AK103" s="33"/>
    </row>
    <row r="104" spans="1:37">
      <c r="B104" s="91"/>
      <c r="C104" s="12"/>
      <c r="D104" s="158" t="s">
        <v>8</v>
      </c>
      <c r="E104" s="1436"/>
      <c r="F104" s="1436"/>
      <c r="G104" s="1436"/>
      <c r="H104" s="1436"/>
      <c r="I104" s="1435"/>
      <c r="J104" s="1436"/>
      <c r="K104" s="1437"/>
      <c r="L104" s="1437"/>
      <c r="M104" s="1436"/>
      <c r="N104" s="1436"/>
      <c r="O104" s="1436"/>
      <c r="P104" s="1435"/>
      <c r="Q104" s="1438"/>
      <c r="R104" s="1579"/>
      <c r="S104" s="1436"/>
      <c r="T104" s="1436"/>
      <c r="U104" s="1436"/>
      <c r="V104" s="1436"/>
      <c r="W104" s="1437"/>
      <c r="X104" s="1436"/>
      <c r="Y104" s="1436"/>
      <c r="Z104" s="1436"/>
      <c r="AA104" s="1436"/>
      <c r="AB104" s="1436"/>
      <c r="AC104" s="1436"/>
      <c r="AD104" s="1580"/>
      <c r="AE104" s="310"/>
      <c r="AF104" s="310"/>
      <c r="AG104" s="310"/>
      <c r="AH104" s="310"/>
      <c r="AI104" s="310"/>
      <c r="AJ104" s="37">
        <f>SUM(F104:AE104)</f>
        <v>0</v>
      </c>
      <c r="AK104" s="38">
        <f>SUM(F105:AE105)</f>
        <v>0</v>
      </c>
    </row>
    <row r="105" spans="1:37">
      <c r="A105" s="39"/>
      <c r="B105" s="97"/>
      <c r="C105" s="98">
        <f>SUM(AJ102:AK105)</f>
        <v>0</v>
      </c>
      <c r="D105" s="164" t="s">
        <v>9</v>
      </c>
      <c r="E105" s="1581"/>
      <c r="F105" s="1581"/>
      <c r="G105" s="1581"/>
      <c r="H105" s="1581"/>
      <c r="I105" s="1588"/>
      <c r="J105" s="1581"/>
      <c r="K105" s="1599"/>
      <c r="L105" s="1599"/>
      <c r="M105" s="1581"/>
      <c r="N105" s="1581"/>
      <c r="O105" s="1581"/>
      <c r="P105" s="1588"/>
      <c r="Q105" s="1589"/>
      <c r="R105" s="1600"/>
      <c r="S105" s="1581"/>
      <c r="T105" s="1581"/>
      <c r="U105" s="1581"/>
      <c r="V105" s="1581"/>
      <c r="W105" s="1599"/>
      <c r="X105" s="1581"/>
      <c r="Y105" s="1581"/>
      <c r="Z105" s="1581"/>
      <c r="AA105" s="1581"/>
      <c r="AB105" s="1581"/>
      <c r="AC105" s="1581"/>
      <c r="AD105" s="1583"/>
      <c r="AE105" s="312"/>
      <c r="AF105" s="312"/>
      <c r="AG105" s="312"/>
      <c r="AH105" s="312"/>
      <c r="AI105" s="312"/>
      <c r="AJ105" s="320"/>
      <c r="AK105" s="33"/>
    </row>
    <row r="106" spans="1:37">
      <c r="A106" s="39"/>
      <c r="B106" s="97"/>
      <c r="C106" s="2388"/>
      <c r="D106" s="152" t="s">
        <v>7</v>
      </c>
      <c r="E106" s="1421"/>
      <c r="F106" s="1421"/>
      <c r="G106" s="1421"/>
      <c r="H106" s="1421"/>
      <c r="I106" s="1420"/>
      <c r="J106" s="1421"/>
      <c r="K106" s="1422"/>
      <c r="L106" s="1422"/>
      <c r="M106" s="1421"/>
      <c r="N106" s="1421"/>
      <c r="O106" s="1421"/>
      <c r="P106" s="1420"/>
      <c r="Q106" s="1444"/>
      <c r="R106" s="1574"/>
      <c r="S106" s="1421"/>
      <c r="T106" s="1421"/>
      <c r="U106" s="1421"/>
      <c r="V106" s="1421"/>
      <c r="W106" s="1422"/>
      <c r="X106" s="1421"/>
      <c r="Y106" s="1421"/>
      <c r="Z106" s="1421"/>
      <c r="AA106" s="1421"/>
      <c r="AB106" s="1421"/>
      <c r="AC106" s="1421"/>
      <c r="AD106" s="1575"/>
      <c r="AE106" s="312"/>
      <c r="AF106" s="312"/>
      <c r="AG106" s="312"/>
      <c r="AH106" s="312"/>
      <c r="AI106" s="312"/>
      <c r="AJ106" s="320"/>
      <c r="AK106" s="33"/>
    </row>
    <row r="107" spans="1:37">
      <c r="B107" s="91"/>
      <c r="C107" s="2388"/>
      <c r="D107" s="152"/>
      <c r="E107" s="1429"/>
      <c r="F107" s="1429"/>
      <c r="G107" s="1429"/>
      <c r="H107" s="1429"/>
      <c r="I107" s="1428"/>
      <c r="J107" s="1429"/>
      <c r="K107" s="1430"/>
      <c r="L107" s="1430"/>
      <c r="M107" s="1429"/>
      <c r="N107" s="1429"/>
      <c r="O107" s="1429"/>
      <c r="P107" s="1428"/>
      <c r="Q107" s="1447"/>
      <c r="R107" s="1584"/>
      <c r="S107" s="1429"/>
      <c r="T107" s="1429"/>
      <c r="U107" s="1429"/>
      <c r="V107" s="1429"/>
      <c r="W107" s="1430"/>
      <c r="X107" s="1429"/>
      <c r="Y107" s="1429"/>
      <c r="Z107" s="1429"/>
      <c r="AA107" s="1429"/>
      <c r="AB107" s="1429"/>
      <c r="AC107" s="1429"/>
      <c r="AD107" s="1578"/>
      <c r="AE107" s="310"/>
      <c r="AF107" s="310"/>
      <c r="AG107" s="310"/>
      <c r="AH107" s="310"/>
      <c r="AI107" s="310"/>
      <c r="AJ107" s="37">
        <f>SUM(F107:AE107)</f>
        <v>0</v>
      </c>
      <c r="AK107" s="38">
        <f>SUM(F109:AE109)</f>
        <v>0</v>
      </c>
    </row>
    <row r="108" spans="1:37">
      <c r="B108" s="91"/>
      <c r="C108" s="2388"/>
      <c r="D108" s="152" t="s">
        <v>371</v>
      </c>
      <c r="E108" s="1429"/>
      <c r="F108" s="1429"/>
      <c r="G108" s="1429"/>
      <c r="H108" s="1429"/>
      <c r="I108" s="1428"/>
      <c r="J108" s="1429"/>
      <c r="K108" s="1430"/>
      <c r="L108" s="1430"/>
      <c r="M108" s="1429"/>
      <c r="N108" s="1429"/>
      <c r="O108" s="1429"/>
      <c r="P108" s="1428"/>
      <c r="Q108" s="1447"/>
      <c r="R108" s="1584"/>
      <c r="S108" s="1429"/>
      <c r="T108" s="1429"/>
      <c r="U108" s="1429"/>
      <c r="V108" s="1429"/>
      <c r="W108" s="1430"/>
      <c r="X108" s="1429"/>
      <c r="Y108" s="1429"/>
      <c r="Z108" s="1429"/>
      <c r="AA108" s="1429"/>
      <c r="AB108" s="1429"/>
      <c r="AC108" s="1429"/>
      <c r="AD108" s="1578"/>
      <c r="AE108" s="310"/>
      <c r="AF108" s="310"/>
      <c r="AG108" s="310"/>
      <c r="AH108" s="310"/>
      <c r="AI108" s="310"/>
      <c r="AJ108" s="37"/>
      <c r="AK108" s="38"/>
    </row>
    <row r="109" spans="1:37">
      <c r="A109" s="39"/>
      <c r="B109" s="97"/>
      <c r="C109" s="98">
        <f>SUM(AJ107:AK109)</f>
        <v>0</v>
      </c>
      <c r="D109" s="158" t="s">
        <v>9</v>
      </c>
      <c r="E109" s="1441"/>
      <c r="F109" s="1441"/>
      <c r="G109" s="1441"/>
      <c r="H109" s="1441"/>
      <c r="I109" s="1440"/>
      <c r="J109" s="1441"/>
      <c r="K109" s="1442"/>
      <c r="L109" s="1442"/>
      <c r="M109" s="1441"/>
      <c r="N109" s="1441"/>
      <c r="O109" s="1441"/>
      <c r="P109" s="1440"/>
      <c r="Q109" s="1443"/>
      <c r="R109" s="1582"/>
      <c r="S109" s="1441"/>
      <c r="T109" s="1441"/>
      <c r="U109" s="1441"/>
      <c r="V109" s="1441"/>
      <c r="W109" s="1442"/>
      <c r="X109" s="1441"/>
      <c r="Y109" s="1441"/>
      <c r="Z109" s="1441"/>
      <c r="AA109" s="1441"/>
      <c r="AB109" s="1441"/>
      <c r="AC109" s="1441"/>
      <c r="AD109" s="1580"/>
      <c r="AE109" s="312"/>
      <c r="AF109" s="312"/>
      <c r="AG109" s="308"/>
      <c r="AH109" s="312"/>
      <c r="AI109" s="312"/>
      <c r="AJ109" s="45"/>
      <c r="AK109" s="33"/>
    </row>
    <row r="110" spans="1:37">
      <c r="B110" s="83"/>
      <c r="C110" s="12"/>
      <c r="D110" s="152" t="s">
        <v>7</v>
      </c>
      <c r="E110" s="1601"/>
      <c r="F110" s="1601"/>
      <c r="G110" s="1601"/>
      <c r="H110" s="1601"/>
      <c r="I110" s="1602"/>
      <c r="J110" s="1601"/>
      <c r="K110" s="1603"/>
      <c r="L110" s="1603"/>
      <c r="M110" s="1601"/>
      <c r="N110" s="1601"/>
      <c r="O110" s="1601"/>
      <c r="P110" s="1602"/>
      <c r="Q110" s="1604"/>
      <c r="R110" s="1605"/>
      <c r="S110" s="1601"/>
      <c r="T110" s="1601"/>
      <c r="U110" s="1601"/>
      <c r="V110" s="1601"/>
      <c r="W110" s="1603"/>
      <c r="X110" s="1601"/>
      <c r="Y110" s="1601"/>
      <c r="Z110" s="1601"/>
      <c r="AA110" s="1601"/>
      <c r="AB110" s="1601"/>
      <c r="AC110" s="1601"/>
      <c r="AD110" s="1606"/>
      <c r="AE110" s="55"/>
      <c r="AF110" s="55"/>
      <c r="AG110" s="55"/>
      <c r="AH110" s="55"/>
      <c r="AI110" s="69"/>
      <c r="AJ110" s="32"/>
      <c r="AK110" s="33"/>
    </row>
    <row r="111" spans="1:37">
      <c r="B111" s="91"/>
      <c r="C111" s="12"/>
      <c r="D111" s="152"/>
      <c r="E111" s="1429"/>
      <c r="F111" s="1429"/>
      <c r="G111" s="1429"/>
      <c r="H111" s="1429"/>
      <c r="I111" s="1428"/>
      <c r="J111" s="1429"/>
      <c r="K111" s="1430"/>
      <c r="L111" s="1430"/>
      <c r="M111" s="1429"/>
      <c r="N111" s="1429"/>
      <c r="O111" s="1429"/>
      <c r="P111" s="1428"/>
      <c r="Q111" s="1447"/>
      <c r="R111" s="1584"/>
      <c r="S111" s="1429"/>
      <c r="T111" s="1429"/>
      <c r="U111" s="1429"/>
      <c r="V111" s="1429"/>
      <c r="W111" s="1430"/>
      <c r="X111" s="1429"/>
      <c r="Y111" s="1429"/>
      <c r="Z111" s="1429"/>
      <c r="AA111" s="1429"/>
      <c r="AB111" s="1429"/>
      <c r="AC111" s="1429"/>
      <c r="AD111" s="1578"/>
      <c r="AE111" s="36"/>
      <c r="AF111" s="36"/>
      <c r="AG111" s="36"/>
      <c r="AH111" s="36"/>
      <c r="AI111" s="36"/>
      <c r="AJ111" s="37">
        <f>SUM(F111:AE111)</f>
        <v>0</v>
      </c>
      <c r="AK111" s="38">
        <f>SUM(F113:AE113)</f>
        <v>0</v>
      </c>
    </row>
    <row r="112" spans="1:37">
      <c r="B112" s="91"/>
      <c r="C112" s="12"/>
      <c r="D112" s="158" t="s">
        <v>8</v>
      </c>
      <c r="E112" s="1429"/>
      <c r="F112" s="1429"/>
      <c r="G112" s="1429"/>
      <c r="H112" s="1429"/>
      <c r="I112" s="1428"/>
      <c r="J112" s="1429"/>
      <c r="K112" s="1430"/>
      <c r="L112" s="1430"/>
      <c r="M112" s="1429"/>
      <c r="N112" s="1429"/>
      <c r="O112" s="1429"/>
      <c r="P112" s="1428"/>
      <c r="Q112" s="1447"/>
      <c r="R112" s="1584"/>
      <c r="S112" s="1429"/>
      <c r="T112" s="1429"/>
      <c r="U112" s="1429"/>
      <c r="V112" s="1429"/>
      <c r="W112" s="1430"/>
      <c r="X112" s="1429"/>
      <c r="Y112" s="1429"/>
      <c r="Z112" s="1429"/>
      <c r="AA112" s="1429"/>
      <c r="AB112" s="1429"/>
      <c r="AC112" s="1429"/>
      <c r="AD112" s="1578"/>
      <c r="AE112" s="36"/>
      <c r="AF112" s="36"/>
      <c r="AG112" s="36"/>
      <c r="AH112" s="36"/>
      <c r="AI112" s="36"/>
      <c r="AJ112" s="37"/>
      <c r="AK112" s="38"/>
    </row>
    <row r="113" spans="1:37">
      <c r="A113" s="39"/>
      <c r="B113" s="97"/>
      <c r="C113" s="98">
        <f>SUM(AJ110:AK113)</f>
        <v>0</v>
      </c>
      <c r="D113" s="158" t="s">
        <v>9</v>
      </c>
      <c r="E113" s="1441"/>
      <c r="F113" s="1441"/>
      <c r="G113" s="1441"/>
      <c r="H113" s="1441"/>
      <c r="I113" s="1440"/>
      <c r="J113" s="1441"/>
      <c r="K113" s="1442"/>
      <c r="L113" s="1442"/>
      <c r="M113" s="1441"/>
      <c r="N113" s="1441"/>
      <c r="O113" s="1441"/>
      <c r="P113" s="1440"/>
      <c r="Q113" s="1443"/>
      <c r="R113" s="1582"/>
      <c r="S113" s="1441"/>
      <c r="T113" s="1441"/>
      <c r="U113" s="1441"/>
      <c r="V113" s="1441"/>
      <c r="W113" s="1442"/>
      <c r="X113" s="1441"/>
      <c r="Y113" s="1441"/>
      <c r="Z113" s="1441"/>
      <c r="AA113" s="1441"/>
      <c r="AB113" s="1441"/>
      <c r="AC113" s="1441"/>
      <c r="AD113" s="1607"/>
      <c r="AE113" s="1608"/>
      <c r="AF113" s="1608"/>
      <c r="AG113" s="952"/>
      <c r="AH113" s="44"/>
      <c r="AI113" s="44"/>
      <c r="AJ113" s="320"/>
      <c r="AK113" s="33"/>
    </row>
    <row r="114" spans="1:37">
      <c r="A114" s="39"/>
      <c r="B114" s="294"/>
      <c r="C114" s="176"/>
      <c r="D114" s="177"/>
      <c r="E114" s="109"/>
      <c r="F114" s="110"/>
      <c r="G114" s="109"/>
      <c r="H114" s="110"/>
      <c r="I114" s="126"/>
      <c r="J114" s="109"/>
      <c r="K114" s="110"/>
      <c r="L114" s="109"/>
      <c r="M114" s="110"/>
      <c r="N114" s="110"/>
      <c r="O114" s="109"/>
      <c r="P114" s="109"/>
      <c r="Q114" s="110" t="s">
        <v>44</v>
      </c>
      <c r="R114" s="110"/>
      <c r="S114" s="109"/>
      <c r="T114" s="110"/>
      <c r="U114" s="109"/>
      <c r="V114" s="326"/>
      <c r="W114" s="109"/>
      <c r="X114" s="109"/>
      <c r="Y114" s="110"/>
      <c r="Z114" s="109"/>
      <c r="AA114" s="110"/>
      <c r="AB114" s="110"/>
      <c r="AC114" s="109"/>
      <c r="AD114" s="109"/>
      <c r="AE114" s="109"/>
      <c r="AF114" s="110"/>
      <c r="AG114" s="109"/>
      <c r="AH114" s="109"/>
      <c r="AI114" s="110"/>
      <c r="AJ114" s="111"/>
      <c r="AK114" s="111"/>
    </row>
    <row r="115" spans="1:37">
      <c r="A115" s="106" t="s">
        <v>4</v>
      </c>
      <c r="B115" s="107" t="s">
        <v>5</v>
      </c>
      <c r="C115" s="327" t="s">
        <v>27</v>
      </c>
      <c r="D115" s="328"/>
      <c r="E115" s="110"/>
      <c r="F115" s="110"/>
      <c r="G115" s="109"/>
      <c r="H115" s="109"/>
      <c r="I115" s="109"/>
      <c r="J115" s="109"/>
      <c r="K115" s="110"/>
      <c r="L115" s="110"/>
      <c r="M115" s="110"/>
      <c r="N115" s="109"/>
      <c r="O115" s="109"/>
      <c r="P115" s="109"/>
      <c r="Q115" s="109"/>
      <c r="R115" s="110"/>
      <c r="S115" s="110"/>
      <c r="T115" s="110"/>
      <c r="U115" s="109"/>
      <c r="V115" s="109"/>
      <c r="W115" s="109"/>
      <c r="X115" s="109"/>
      <c r="Y115" s="110"/>
      <c r="Z115" s="110"/>
      <c r="AA115" s="110"/>
      <c r="AB115" s="109"/>
      <c r="AC115" s="109"/>
      <c r="AD115" s="109"/>
      <c r="AE115" s="109"/>
      <c r="AF115" s="110"/>
      <c r="AG115" s="110"/>
      <c r="AH115" s="110"/>
      <c r="AI115" s="110"/>
      <c r="AJ115" s="111"/>
      <c r="AK115" s="111"/>
    </row>
    <row r="116" spans="1:37">
      <c r="A116" s="329">
        <v>8.25</v>
      </c>
      <c r="B116" s="330"/>
      <c r="C116" s="331" t="s">
        <v>79</v>
      </c>
      <c r="D116" s="332" t="s">
        <v>29</v>
      </c>
      <c r="E116" s="180">
        <f t="shared" ref="E116:AI116" si="5">COUNTIF(E$176:E$199,$D$202)</f>
        <v>0</v>
      </c>
      <c r="F116" s="180">
        <f t="shared" si="5"/>
        <v>0</v>
      </c>
      <c r="G116" s="180">
        <f t="shared" si="5"/>
        <v>0</v>
      </c>
      <c r="H116" s="180">
        <f t="shared" si="5"/>
        <v>0</v>
      </c>
      <c r="I116" s="180">
        <f t="shared" si="5"/>
        <v>0</v>
      </c>
      <c r="J116" s="180">
        <f t="shared" si="5"/>
        <v>0</v>
      </c>
      <c r="K116" s="180">
        <f t="shared" si="5"/>
        <v>0</v>
      </c>
      <c r="L116" s="180">
        <f t="shared" si="5"/>
        <v>0</v>
      </c>
      <c r="M116" s="180">
        <f t="shared" si="5"/>
        <v>0</v>
      </c>
      <c r="N116" s="180">
        <f t="shared" si="5"/>
        <v>0</v>
      </c>
      <c r="O116" s="180">
        <f t="shared" si="5"/>
        <v>0</v>
      </c>
      <c r="P116" s="180">
        <f t="shared" si="5"/>
        <v>0</v>
      </c>
      <c r="Q116" s="180">
        <f t="shared" si="5"/>
        <v>0</v>
      </c>
      <c r="R116" s="180">
        <f t="shared" si="5"/>
        <v>0</v>
      </c>
      <c r="S116" s="180">
        <f t="shared" si="5"/>
        <v>0</v>
      </c>
      <c r="T116" s="180">
        <f t="shared" si="5"/>
        <v>0</v>
      </c>
      <c r="U116" s="180">
        <f t="shared" si="5"/>
        <v>0</v>
      </c>
      <c r="V116" s="180">
        <f t="shared" si="5"/>
        <v>0</v>
      </c>
      <c r="W116" s="180">
        <f t="shared" si="5"/>
        <v>0</v>
      </c>
      <c r="X116" s="180">
        <f t="shared" si="5"/>
        <v>0</v>
      </c>
      <c r="Y116" s="180">
        <f t="shared" si="5"/>
        <v>0</v>
      </c>
      <c r="Z116" s="180">
        <f t="shared" si="5"/>
        <v>0</v>
      </c>
      <c r="AA116" s="180">
        <f t="shared" si="5"/>
        <v>0</v>
      </c>
      <c r="AB116" s="180">
        <f t="shared" si="5"/>
        <v>0</v>
      </c>
      <c r="AC116" s="180">
        <f t="shared" si="5"/>
        <v>0</v>
      </c>
      <c r="AD116" s="180">
        <f t="shared" si="5"/>
        <v>0</v>
      </c>
      <c r="AE116" s="180">
        <f t="shared" si="5"/>
        <v>0</v>
      </c>
      <c r="AF116" s="180">
        <f t="shared" si="5"/>
        <v>0</v>
      </c>
      <c r="AG116" s="180">
        <f t="shared" si="5"/>
        <v>0</v>
      </c>
      <c r="AH116" s="180">
        <f t="shared" si="5"/>
        <v>0</v>
      </c>
      <c r="AI116" s="180">
        <f t="shared" si="5"/>
        <v>0</v>
      </c>
      <c r="AJ116" s="117"/>
      <c r="AK116" s="117"/>
    </row>
    <row r="117" spans="1:37">
      <c r="A117" s="332">
        <v>6</v>
      </c>
      <c r="B117" s="330"/>
      <c r="C117" s="333" t="s">
        <v>80</v>
      </c>
      <c r="D117" s="332" t="s">
        <v>31</v>
      </c>
      <c r="E117" s="185">
        <f t="shared" ref="E117:AI117" si="6">COUNTIF(E$176:E$199,$D$203)</f>
        <v>0</v>
      </c>
      <c r="F117" s="185">
        <f t="shared" si="6"/>
        <v>0</v>
      </c>
      <c r="G117" s="185">
        <f t="shared" si="6"/>
        <v>0</v>
      </c>
      <c r="H117" s="185">
        <f t="shared" si="6"/>
        <v>0</v>
      </c>
      <c r="I117" s="185">
        <f t="shared" si="6"/>
        <v>0</v>
      </c>
      <c r="J117" s="185">
        <f t="shared" si="6"/>
        <v>0</v>
      </c>
      <c r="K117" s="185">
        <f t="shared" si="6"/>
        <v>0</v>
      </c>
      <c r="L117" s="185">
        <f t="shared" si="6"/>
        <v>0</v>
      </c>
      <c r="M117" s="185">
        <f t="shared" si="6"/>
        <v>0</v>
      </c>
      <c r="N117" s="185">
        <f t="shared" si="6"/>
        <v>0</v>
      </c>
      <c r="O117" s="185">
        <f t="shared" si="6"/>
        <v>0</v>
      </c>
      <c r="P117" s="185">
        <f t="shared" si="6"/>
        <v>0</v>
      </c>
      <c r="Q117" s="185">
        <f t="shared" si="6"/>
        <v>0</v>
      </c>
      <c r="R117" s="185">
        <f t="shared" si="6"/>
        <v>0</v>
      </c>
      <c r="S117" s="185">
        <f t="shared" si="6"/>
        <v>0</v>
      </c>
      <c r="T117" s="185">
        <f t="shared" si="6"/>
        <v>0</v>
      </c>
      <c r="U117" s="185">
        <f t="shared" si="6"/>
        <v>0</v>
      </c>
      <c r="V117" s="185">
        <f t="shared" si="6"/>
        <v>0</v>
      </c>
      <c r="W117" s="185">
        <f t="shared" si="6"/>
        <v>0</v>
      </c>
      <c r="X117" s="185">
        <f t="shared" si="6"/>
        <v>0</v>
      </c>
      <c r="Y117" s="185">
        <f t="shared" si="6"/>
        <v>0</v>
      </c>
      <c r="Z117" s="185">
        <f t="shared" si="6"/>
        <v>0</v>
      </c>
      <c r="AA117" s="185">
        <f t="shared" si="6"/>
        <v>0</v>
      </c>
      <c r="AB117" s="185">
        <f t="shared" si="6"/>
        <v>0</v>
      </c>
      <c r="AC117" s="185">
        <f t="shared" si="6"/>
        <v>0</v>
      </c>
      <c r="AD117" s="185">
        <f t="shared" si="6"/>
        <v>0</v>
      </c>
      <c r="AE117" s="185">
        <f t="shared" si="6"/>
        <v>0</v>
      </c>
      <c r="AF117" s="185">
        <f t="shared" si="6"/>
        <v>0</v>
      </c>
      <c r="AG117" s="185">
        <f t="shared" si="6"/>
        <v>0</v>
      </c>
      <c r="AH117" s="185">
        <f t="shared" si="6"/>
        <v>0</v>
      </c>
      <c r="AI117" s="185">
        <f t="shared" si="6"/>
        <v>0</v>
      </c>
      <c r="AJ117" s="117"/>
      <c r="AK117" s="117"/>
    </row>
    <row r="118" spans="1:37">
      <c r="A118" s="329">
        <v>6.25</v>
      </c>
      <c r="B118" s="330"/>
      <c r="C118" s="331" t="s">
        <v>81</v>
      </c>
      <c r="D118" s="332" t="s">
        <v>82</v>
      </c>
      <c r="E118" s="123">
        <f t="shared" ref="E118:AI118" si="7">COUNTIF(E$176:E$199,$D$204)</f>
        <v>0</v>
      </c>
      <c r="F118" s="123">
        <f t="shared" si="7"/>
        <v>0</v>
      </c>
      <c r="G118" s="123">
        <f t="shared" si="7"/>
        <v>0</v>
      </c>
      <c r="H118" s="123">
        <f t="shared" si="7"/>
        <v>0</v>
      </c>
      <c r="I118" s="123">
        <f t="shared" si="7"/>
        <v>0</v>
      </c>
      <c r="J118" s="123">
        <f t="shared" si="7"/>
        <v>0</v>
      </c>
      <c r="K118" s="123">
        <f t="shared" si="7"/>
        <v>0</v>
      </c>
      <c r="L118" s="123">
        <f t="shared" si="7"/>
        <v>0</v>
      </c>
      <c r="M118" s="123">
        <f t="shared" si="7"/>
        <v>0</v>
      </c>
      <c r="N118" s="123">
        <f t="shared" si="7"/>
        <v>0</v>
      </c>
      <c r="O118" s="123">
        <f t="shared" si="7"/>
        <v>0</v>
      </c>
      <c r="P118" s="123">
        <f t="shared" si="7"/>
        <v>0</v>
      </c>
      <c r="Q118" s="123">
        <f t="shared" si="7"/>
        <v>0</v>
      </c>
      <c r="R118" s="123">
        <f t="shared" si="7"/>
        <v>0</v>
      </c>
      <c r="S118" s="123">
        <f t="shared" si="7"/>
        <v>0</v>
      </c>
      <c r="T118" s="123">
        <f t="shared" si="7"/>
        <v>0</v>
      </c>
      <c r="U118" s="123">
        <f t="shared" si="7"/>
        <v>0</v>
      </c>
      <c r="V118" s="123">
        <f t="shared" si="7"/>
        <v>0</v>
      </c>
      <c r="W118" s="123">
        <f t="shared" si="7"/>
        <v>0</v>
      </c>
      <c r="X118" s="123">
        <f t="shared" si="7"/>
        <v>0</v>
      </c>
      <c r="Y118" s="123">
        <f t="shared" si="7"/>
        <v>0</v>
      </c>
      <c r="Z118" s="123">
        <f t="shared" si="7"/>
        <v>0</v>
      </c>
      <c r="AA118" s="123">
        <f t="shared" si="7"/>
        <v>0</v>
      </c>
      <c r="AB118" s="123">
        <f t="shared" si="7"/>
        <v>0</v>
      </c>
      <c r="AC118" s="123">
        <f t="shared" si="7"/>
        <v>0</v>
      </c>
      <c r="AD118" s="123">
        <f t="shared" si="7"/>
        <v>0</v>
      </c>
      <c r="AE118" s="123">
        <f t="shared" si="7"/>
        <v>0</v>
      </c>
      <c r="AF118" s="123">
        <f t="shared" si="7"/>
        <v>0</v>
      </c>
      <c r="AG118" s="123">
        <f t="shared" si="7"/>
        <v>0</v>
      </c>
      <c r="AH118" s="123">
        <f t="shared" si="7"/>
        <v>0</v>
      </c>
      <c r="AI118" s="123">
        <f t="shared" si="7"/>
        <v>0</v>
      </c>
      <c r="AJ118" s="117"/>
      <c r="AK118" s="117"/>
    </row>
    <row r="119" spans="1:37">
      <c r="A119" s="127" t="s">
        <v>32</v>
      </c>
      <c r="B119" s="193"/>
      <c r="C119" s="129">
        <f>SUM(AJ82:AJ89)</f>
        <v>0</v>
      </c>
      <c r="D119" s="130"/>
      <c r="E119" s="131">
        <f t="shared" ref="E119:AI119" si="8">SUM(E82:E113)</f>
        <v>0</v>
      </c>
      <c r="F119" s="131">
        <f t="shared" si="8"/>
        <v>0</v>
      </c>
      <c r="G119" s="131">
        <f t="shared" si="8"/>
        <v>0</v>
      </c>
      <c r="H119" s="131">
        <f t="shared" si="8"/>
        <v>0</v>
      </c>
      <c r="I119" s="131">
        <f t="shared" si="8"/>
        <v>0</v>
      </c>
      <c r="J119" s="131">
        <f t="shared" si="8"/>
        <v>0</v>
      </c>
      <c r="K119" s="131">
        <f t="shared" si="8"/>
        <v>0</v>
      </c>
      <c r="L119" s="131">
        <f t="shared" si="8"/>
        <v>0</v>
      </c>
      <c r="M119" s="131">
        <f t="shared" si="8"/>
        <v>0</v>
      </c>
      <c r="N119" s="131">
        <f t="shared" si="8"/>
        <v>0</v>
      </c>
      <c r="O119" s="131">
        <f t="shared" si="8"/>
        <v>0</v>
      </c>
      <c r="P119" s="131">
        <f t="shared" si="8"/>
        <v>0</v>
      </c>
      <c r="Q119" s="131">
        <f t="shared" si="8"/>
        <v>0</v>
      </c>
      <c r="R119" s="131">
        <f t="shared" si="8"/>
        <v>0</v>
      </c>
      <c r="S119" s="131">
        <f t="shared" si="8"/>
        <v>0</v>
      </c>
      <c r="T119" s="131">
        <f t="shared" si="8"/>
        <v>0</v>
      </c>
      <c r="U119" s="131">
        <f t="shared" si="8"/>
        <v>0</v>
      </c>
      <c r="V119" s="131">
        <f t="shared" si="8"/>
        <v>0</v>
      </c>
      <c r="W119" s="131">
        <f t="shared" si="8"/>
        <v>0</v>
      </c>
      <c r="X119" s="131">
        <f t="shared" si="8"/>
        <v>0</v>
      </c>
      <c r="Y119" s="131">
        <f t="shared" si="8"/>
        <v>0</v>
      </c>
      <c r="Z119" s="131">
        <f t="shared" si="8"/>
        <v>0</v>
      </c>
      <c r="AA119" s="131">
        <f t="shared" si="8"/>
        <v>0</v>
      </c>
      <c r="AB119" s="131">
        <f t="shared" si="8"/>
        <v>0</v>
      </c>
      <c r="AC119" s="131">
        <f t="shared" si="8"/>
        <v>0</v>
      </c>
      <c r="AD119" s="131">
        <f t="shared" si="8"/>
        <v>0</v>
      </c>
      <c r="AE119" s="131">
        <f t="shared" si="8"/>
        <v>0</v>
      </c>
      <c r="AF119" s="131">
        <f t="shared" si="8"/>
        <v>0</v>
      </c>
      <c r="AG119" s="131">
        <f t="shared" si="8"/>
        <v>0</v>
      </c>
      <c r="AH119" s="131">
        <f t="shared" si="8"/>
        <v>0</v>
      </c>
      <c r="AI119" s="131">
        <f t="shared" si="8"/>
        <v>0</v>
      </c>
      <c r="AJ119" s="132">
        <f>SUM(F119:AE119)</f>
        <v>0</v>
      </c>
      <c r="AK119" s="133" t="s">
        <v>33</v>
      </c>
    </row>
    <row r="120" spans="1:37">
      <c r="A120" s="135" t="s">
        <v>34</v>
      </c>
      <c r="B120" s="195"/>
      <c r="C120" s="196">
        <f>SUM(AK82:AK89)</f>
        <v>0</v>
      </c>
      <c r="D120" s="130"/>
      <c r="E120" s="137" t="str">
        <f>IF(E119=12.25,1,"ERRORE")</f>
        <v>ERRORE</v>
      </c>
      <c r="F120" s="137">
        <f>IF(F119=0,1,"ERRORE")</f>
        <v>1</v>
      </c>
      <c r="G120" s="137" t="str">
        <f>IF(G119=14.25,1,"ERRORE")</f>
        <v>ERRORE</v>
      </c>
      <c r="H120" s="137" t="str">
        <f>IF(H119=14.25,1,"ERRORE")</f>
        <v>ERRORE</v>
      </c>
      <c r="I120" s="137" t="str">
        <f>IF(I119=14.25,1,"ERRORE")</f>
        <v>ERRORE</v>
      </c>
      <c r="J120" s="137" t="str">
        <f>IF(J119=14.25,1,"ERRORE")</f>
        <v>ERRORE</v>
      </c>
      <c r="K120" s="137" t="str">
        <f>IF(K119=14.25,1,"ERRORE")</f>
        <v>ERRORE</v>
      </c>
      <c r="L120" s="137" t="str">
        <f>IF(L119=12.25,1,"ERRORE")</f>
        <v>ERRORE</v>
      </c>
      <c r="M120" s="137">
        <f>IF(M119=0,1,"ERRORE")</f>
        <v>1</v>
      </c>
      <c r="N120" s="137" t="str">
        <f>IF(N119=14.25,1,"ERRORE")</f>
        <v>ERRORE</v>
      </c>
      <c r="O120" s="137" t="str">
        <f>IF(O119=14.25,1,"ERRORE")</f>
        <v>ERRORE</v>
      </c>
      <c r="P120" s="137" t="str">
        <f>IF(P119=14.25,1,"ERRORE")</f>
        <v>ERRORE</v>
      </c>
      <c r="Q120" s="137" t="str">
        <f>IF(Q119=14.25,1,"ERRORE")</f>
        <v>ERRORE</v>
      </c>
      <c r="R120" s="137" t="str">
        <f>IF(R119=14.25,1,"ERRORE")</f>
        <v>ERRORE</v>
      </c>
      <c r="S120" s="137" t="str">
        <f>IF(S119=12.25,1,"ERRORE")</f>
        <v>ERRORE</v>
      </c>
      <c r="T120" s="137">
        <f>IF(T119=0,1,"ERRORE")</f>
        <v>1</v>
      </c>
      <c r="U120" s="137">
        <f>IF(U119=0,1,"ERRORE")</f>
        <v>1</v>
      </c>
      <c r="V120" s="137" t="str">
        <f>IF(V119=14.25,1,"ERRORE")</f>
        <v>ERRORE</v>
      </c>
      <c r="W120" s="137" t="str">
        <f>IF(W119=14.25,1,"ERRORE")</f>
        <v>ERRORE</v>
      </c>
      <c r="X120" s="137" t="str">
        <f>IF(X119=14.25,1,"ERRORE")</f>
        <v>ERRORE</v>
      </c>
      <c r="Y120" s="137">
        <f>IF(Y119=0,1,"ERRORE")</f>
        <v>1</v>
      </c>
      <c r="Z120" s="137" t="str">
        <f>IF(Z119=12.25,1,"ERRORE")</f>
        <v>ERRORE</v>
      </c>
      <c r="AA120" s="137">
        <f>IF(AA119=0,1,"ERRORE")</f>
        <v>1</v>
      </c>
      <c r="AB120" s="137" t="str">
        <f>IF(AB119=14.25,1,"ERRORE")</f>
        <v>ERRORE</v>
      </c>
      <c r="AC120" s="137" t="str">
        <f>IF(AC119=14.25,1,"ERRORE")</f>
        <v>ERRORE</v>
      </c>
      <c r="AD120" s="137" t="str">
        <f>IF(AD119=14.25,1,"ERRORE")</f>
        <v>ERRORE</v>
      </c>
      <c r="AE120" s="137" t="str">
        <f>IF(AE119=14.25,1,"ERRORE")</f>
        <v>ERRORE</v>
      </c>
      <c r="AF120" s="137">
        <f>IF(AF119=0,1,"ERRORE")</f>
        <v>1</v>
      </c>
      <c r="AG120" s="137" t="str">
        <f>IF(AG119=12.25,1,"ERRORE")</f>
        <v>ERRORE</v>
      </c>
      <c r="AH120" s="137" t="str">
        <f>IF(AH119=12.25,1,"ERRORE")</f>
        <v>ERRORE</v>
      </c>
      <c r="AI120" s="137">
        <f>IF(AI119=0,1,"ERRORE")</f>
        <v>1</v>
      </c>
      <c r="AJ120" s="138">
        <f>SUM(AJ82:AK113)</f>
        <v>0</v>
      </c>
      <c r="AK120" s="133" t="s">
        <v>35</v>
      </c>
    </row>
    <row r="121" spans="1:37">
      <c r="A121" s="139" t="s">
        <v>36</v>
      </c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34"/>
      <c r="AK121" s="133"/>
    </row>
  </sheetData>
  <mergeCells count="20">
    <mergeCell ref="L95:V96"/>
    <mergeCell ref="C98:C100"/>
    <mergeCell ref="C102:C104"/>
    <mergeCell ref="C106:C108"/>
    <mergeCell ref="C110:C112"/>
    <mergeCell ref="C65:C67"/>
    <mergeCell ref="C82:C84"/>
    <mergeCell ref="C86:C88"/>
    <mergeCell ref="C90:C92"/>
    <mergeCell ref="C94:C96"/>
    <mergeCell ref="C45:C47"/>
    <mergeCell ref="C49:C51"/>
    <mergeCell ref="C53:C55"/>
    <mergeCell ref="C57:C59"/>
    <mergeCell ref="C61:C63"/>
    <mergeCell ref="B1:AI2"/>
    <mergeCell ref="C29:C31"/>
    <mergeCell ref="C33:C35"/>
    <mergeCell ref="C37:C39"/>
    <mergeCell ref="C41:C43"/>
  </mergeCells>
  <conditionalFormatting sqref="E116:AI118">
    <cfRule type="cellIs" dxfId="124" priority="2" operator="equal">
      <formula>0</formula>
    </cfRule>
  </conditionalFormatting>
  <conditionalFormatting sqref="E71:AI73">
    <cfRule type="cellIs" dxfId="123" priority="3" operator="equal">
      <formula>0</formula>
    </cfRule>
  </conditionalFormatting>
  <conditionalFormatting sqref="E71:AI73">
    <cfRule type="cellIs" dxfId="122" priority="4" operator="notEqual">
      <formula>1</formula>
    </cfRule>
  </conditionalFormatting>
  <conditionalFormatting sqref="E116:AI118">
    <cfRule type="cellIs" dxfId="121" priority="5" operator="notEqual">
      <formula>1</formula>
    </cfRule>
  </conditionalFormatting>
  <pageMargins left="3.9583333333333297E-2" right="0" top="0.11874999999999999" bottom="0" header="0.51180555555555496" footer="0.51180555555555496"/>
  <pageSetup paperSize="9" scale="89" firstPageNumber="0" orientation="landscape" horizontalDpi="300" verticalDpi="300"/>
  <colBreaks count="1" manualBreakCount="1">
    <brk id="35" max="1048575" man="1"/>
  </colBreaks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28"/>
  <sheetViews>
    <sheetView topLeftCell="L24" zoomScale="75" zoomScaleNormal="75" workbookViewId="0">
      <selection activeCell="K34" sqref="K34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9.85546875" customWidth="1"/>
    <col min="23" max="23" width="9" customWidth="1"/>
    <col min="24" max="24" width="6.7109375" customWidth="1"/>
    <col min="25" max="25" width="11.5703125"/>
    <col min="26" max="26" width="8.7109375" customWidth="1"/>
    <col min="27" max="27" width="12.285156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11.5703125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372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373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1186" t="s">
        <v>29</v>
      </c>
      <c r="F4" s="25" t="s">
        <v>29</v>
      </c>
      <c r="G4" s="23" t="s">
        <v>187</v>
      </c>
      <c r="H4" s="23" t="s">
        <v>188</v>
      </c>
      <c r="I4" s="23" t="s">
        <v>89</v>
      </c>
      <c r="J4" s="1186" t="s">
        <v>4</v>
      </c>
      <c r="K4" s="23" t="s">
        <v>186</v>
      </c>
      <c r="L4" s="23" t="s">
        <v>29</v>
      </c>
      <c r="M4" s="25" t="s">
        <v>29</v>
      </c>
      <c r="N4" s="23" t="s">
        <v>187</v>
      </c>
      <c r="O4" s="23" t="s">
        <v>188</v>
      </c>
      <c r="P4" s="23" t="s">
        <v>89</v>
      </c>
      <c r="Q4" s="936" t="s">
        <v>4</v>
      </c>
      <c r="R4" s="23" t="s">
        <v>186</v>
      </c>
      <c r="S4" s="23" t="s">
        <v>29</v>
      </c>
      <c r="T4" s="25" t="s">
        <v>29</v>
      </c>
      <c r="U4" s="23" t="s">
        <v>187</v>
      </c>
      <c r="V4" s="23" t="s">
        <v>188</v>
      </c>
      <c r="W4" s="23" t="s">
        <v>89</v>
      </c>
      <c r="X4" s="936" t="s">
        <v>4</v>
      </c>
      <c r="Y4" s="23" t="s">
        <v>186</v>
      </c>
      <c r="Z4" s="23" t="s">
        <v>29</v>
      </c>
      <c r="AA4" s="25" t="s">
        <v>29</v>
      </c>
      <c r="AB4" s="23" t="s">
        <v>187</v>
      </c>
      <c r="AC4" s="23" t="s">
        <v>188</v>
      </c>
      <c r="AD4" s="23" t="s">
        <v>89</v>
      </c>
      <c r="AE4" s="936" t="s">
        <v>4</v>
      </c>
      <c r="AF4" s="23" t="s">
        <v>186</v>
      </c>
      <c r="AG4" s="23" t="s">
        <v>29</v>
      </c>
      <c r="AH4" s="25" t="s">
        <v>29</v>
      </c>
      <c r="AI4" s="23" t="s">
        <v>187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1131"/>
      <c r="F5" s="31"/>
      <c r="G5" s="31"/>
      <c r="H5" s="31"/>
      <c r="I5" s="31"/>
      <c r="J5" s="1131"/>
      <c r="K5" s="31"/>
      <c r="L5" s="31"/>
      <c r="M5" s="31"/>
      <c r="N5" s="31"/>
      <c r="O5" s="31"/>
      <c r="P5" s="31"/>
      <c r="Q5" s="970"/>
      <c r="R5" s="31"/>
      <c r="S5" s="31"/>
      <c r="T5" s="31"/>
      <c r="U5" s="31"/>
      <c r="V5" s="31"/>
      <c r="W5" s="31"/>
      <c r="X5" s="970"/>
      <c r="Y5" s="31"/>
      <c r="Z5" s="31"/>
      <c r="AA5" s="31"/>
      <c r="AB5" s="31"/>
      <c r="AC5" s="31"/>
      <c r="AD5" s="31"/>
      <c r="AE5" s="970"/>
      <c r="AF5" s="31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1148"/>
      <c r="F6" s="36"/>
      <c r="G6" s="36"/>
      <c r="H6" s="36"/>
      <c r="I6" s="36"/>
      <c r="J6" s="1148"/>
      <c r="K6" s="36"/>
      <c r="L6" s="36"/>
      <c r="M6" s="36"/>
      <c r="N6" s="36"/>
      <c r="O6" s="36"/>
      <c r="P6" s="36"/>
      <c r="Q6" s="972"/>
      <c r="R6" s="36"/>
      <c r="S6" s="36"/>
      <c r="T6" s="36"/>
      <c r="U6" s="36"/>
      <c r="V6" s="36"/>
      <c r="W6" s="36"/>
      <c r="X6" s="972"/>
      <c r="Y6" s="36"/>
      <c r="Z6" s="36"/>
      <c r="AA6" s="36"/>
      <c r="AB6" s="36"/>
      <c r="AC6" s="36"/>
      <c r="AD6" s="36"/>
      <c r="AE6" s="972"/>
      <c r="AF6" s="36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1609"/>
      <c r="F7" s="43"/>
      <c r="G7" s="43"/>
      <c r="H7" s="43"/>
      <c r="I7" s="43"/>
      <c r="J7" s="1137"/>
      <c r="K7" s="43"/>
      <c r="L7" s="43"/>
      <c r="M7" s="43"/>
      <c r="N7" s="43"/>
      <c r="O7" s="43"/>
      <c r="P7" s="43"/>
      <c r="Q7" s="981"/>
      <c r="R7" s="44"/>
      <c r="S7" s="44"/>
      <c r="T7" s="43"/>
      <c r="U7" s="43"/>
      <c r="V7" s="43"/>
      <c r="W7" s="43"/>
      <c r="X7" s="981"/>
      <c r="Y7" s="44"/>
      <c r="Z7" s="44"/>
      <c r="AA7" s="43"/>
      <c r="AB7" s="43"/>
      <c r="AC7" s="43"/>
      <c r="AD7" s="43"/>
      <c r="AE7" s="1610"/>
      <c r="AF7" s="43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1131"/>
      <c r="F8" s="31"/>
      <c r="G8" s="31"/>
      <c r="H8" s="31"/>
      <c r="I8" s="31"/>
      <c r="J8" s="1152"/>
      <c r="K8" s="31"/>
      <c r="L8" s="31"/>
      <c r="M8" s="31"/>
      <c r="N8" s="31"/>
      <c r="O8" s="31"/>
      <c r="P8" s="31"/>
      <c r="Q8" s="941"/>
      <c r="R8" s="47"/>
      <c r="S8" s="47"/>
      <c r="T8" s="31"/>
      <c r="U8" s="31"/>
      <c r="V8" s="31"/>
      <c r="W8" s="31"/>
      <c r="X8" s="941"/>
      <c r="Y8" s="47"/>
      <c r="Z8" s="47"/>
      <c r="AA8" s="31"/>
      <c r="AB8" s="31"/>
      <c r="AC8" s="31"/>
      <c r="AD8" s="31"/>
      <c r="AE8" s="970"/>
      <c r="AF8" s="31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1148"/>
      <c r="F9" s="36"/>
      <c r="G9" s="36"/>
      <c r="H9" s="36"/>
      <c r="I9" s="36"/>
      <c r="J9" s="1148"/>
      <c r="K9" s="36"/>
      <c r="L9" s="36"/>
      <c r="M9" s="36"/>
      <c r="N9" s="36"/>
      <c r="O9" s="36"/>
      <c r="P9" s="36"/>
      <c r="Q9" s="972"/>
      <c r="R9" s="36"/>
      <c r="S9" s="36"/>
      <c r="T9" s="36"/>
      <c r="U9" s="36"/>
      <c r="V9" s="36"/>
      <c r="W9" s="36"/>
      <c r="X9" s="972"/>
      <c r="Y9" s="36"/>
      <c r="Z9" s="36"/>
      <c r="AA9" s="36"/>
      <c r="AB9" s="36"/>
      <c r="AC9" s="36"/>
      <c r="AD9" s="36"/>
      <c r="AE9" s="972"/>
      <c r="AF9" s="36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1609"/>
      <c r="F10" s="43"/>
      <c r="G10" s="43"/>
      <c r="H10" s="43"/>
      <c r="I10" s="43"/>
      <c r="J10" s="1137"/>
      <c r="K10" s="43"/>
      <c r="L10" s="43"/>
      <c r="M10" s="43"/>
      <c r="N10" s="43"/>
      <c r="O10" s="43"/>
      <c r="P10" s="43"/>
      <c r="Q10" s="981"/>
      <c r="R10" s="44"/>
      <c r="S10" s="44"/>
      <c r="T10" s="43"/>
      <c r="U10" s="43"/>
      <c r="V10" s="43"/>
      <c r="W10" s="43"/>
      <c r="X10" s="981"/>
      <c r="Y10" s="44"/>
      <c r="Z10" s="44"/>
      <c r="AA10" s="43"/>
      <c r="AB10" s="43"/>
      <c r="AC10" s="43"/>
      <c r="AD10" s="43"/>
      <c r="AE10" s="1610"/>
      <c r="AF10" s="43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1131"/>
      <c r="F11" s="31"/>
      <c r="G11" s="31"/>
      <c r="H11" s="31"/>
      <c r="I11" s="31"/>
      <c r="J11" s="1131"/>
      <c r="K11" s="31"/>
      <c r="L11" s="31"/>
      <c r="M11" s="31"/>
      <c r="N11" s="31"/>
      <c r="O11" s="31"/>
      <c r="P11" s="31"/>
      <c r="Q11" s="970"/>
      <c r="R11" s="31"/>
      <c r="S11" s="31"/>
      <c r="T11" s="31"/>
      <c r="U11" s="31"/>
      <c r="V11" s="31"/>
      <c r="W11" s="31"/>
      <c r="X11" s="970"/>
      <c r="Y11" s="31"/>
      <c r="Z11" s="31"/>
      <c r="AA11" s="31"/>
      <c r="AB11" s="31"/>
      <c r="AC11" s="31"/>
      <c r="AD11" s="31"/>
      <c r="AE11" s="970"/>
      <c r="AF11" s="31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1152"/>
      <c r="F12" s="47"/>
      <c r="G12" s="47"/>
      <c r="H12" s="47"/>
      <c r="I12" s="47"/>
      <c r="J12" s="1148"/>
      <c r="K12" s="47"/>
      <c r="L12" s="47"/>
      <c r="M12" s="47"/>
      <c r="N12" s="47"/>
      <c r="O12" s="47"/>
      <c r="P12" s="47"/>
      <c r="Q12" s="972"/>
      <c r="R12" s="36"/>
      <c r="S12" s="36"/>
      <c r="T12" s="47"/>
      <c r="U12" s="47"/>
      <c r="V12" s="47"/>
      <c r="W12" s="47"/>
      <c r="X12" s="972"/>
      <c r="Y12" s="36"/>
      <c r="Z12" s="36"/>
      <c r="AA12" s="47"/>
      <c r="AB12" s="47"/>
      <c r="AC12" s="47"/>
      <c r="AD12" s="47"/>
      <c r="AE12" s="941"/>
      <c r="AF12" s="47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1611"/>
      <c r="F13" s="52"/>
      <c r="G13" s="52"/>
      <c r="H13" s="53"/>
      <c r="I13" s="53"/>
      <c r="J13" s="1609"/>
      <c r="K13" s="53"/>
      <c r="L13" s="53"/>
      <c r="M13" s="52"/>
      <c r="N13" s="52"/>
      <c r="O13" s="53"/>
      <c r="P13" s="53"/>
      <c r="Q13" s="1610"/>
      <c r="R13" s="43"/>
      <c r="S13" s="43"/>
      <c r="T13" s="52"/>
      <c r="U13" s="52"/>
      <c r="V13" s="53"/>
      <c r="W13" s="53"/>
      <c r="X13" s="1610"/>
      <c r="Y13" s="43"/>
      <c r="Z13" s="43"/>
      <c r="AA13" s="52"/>
      <c r="AB13" s="52"/>
      <c r="AC13" s="52"/>
      <c r="AD13" s="52"/>
      <c r="AE13" s="948"/>
      <c r="AF13" s="52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1147"/>
      <c r="F14" s="55"/>
      <c r="G14" s="55"/>
      <c r="H14" s="55"/>
      <c r="I14" s="55"/>
      <c r="J14" s="1152"/>
      <c r="K14" s="55"/>
      <c r="L14" s="55"/>
      <c r="M14" s="55"/>
      <c r="N14" s="55"/>
      <c r="O14" s="55"/>
      <c r="P14" s="55"/>
      <c r="Q14" s="941"/>
      <c r="R14" s="47"/>
      <c r="S14" s="47"/>
      <c r="T14" s="55"/>
      <c r="U14" s="55"/>
      <c r="V14" s="55"/>
      <c r="W14" s="55"/>
      <c r="X14" s="941"/>
      <c r="Y14" s="47"/>
      <c r="Z14" s="47"/>
      <c r="AA14" s="55"/>
      <c r="AB14" s="55"/>
      <c r="AC14" s="55"/>
      <c r="AD14" s="55"/>
      <c r="AE14" s="938"/>
      <c r="AF14" s="55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1152"/>
      <c r="F15" s="47"/>
      <c r="G15" s="47"/>
      <c r="H15" s="47"/>
      <c r="I15" s="47"/>
      <c r="J15" s="1612"/>
      <c r="K15" s="47"/>
      <c r="L15" s="47"/>
      <c r="M15" s="47"/>
      <c r="N15" s="47"/>
      <c r="O15" s="47"/>
      <c r="P15" s="47"/>
      <c r="Q15" s="1613"/>
      <c r="R15" s="57"/>
      <c r="S15" s="57"/>
      <c r="T15" s="47"/>
      <c r="U15" s="47"/>
      <c r="V15" s="47"/>
      <c r="W15" s="47"/>
      <c r="X15" s="941"/>
      <c r="Y15" s="47"/>
      <c r="Z15" s="47"/>
      <c r="AA15" s="47"/>
      <c r="AB15" s="47"/>
      <c r="AD15" s="47"/>
      <c r="AE15" s="941"/>
      <c r="AF15" s="47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1611"/>
      <c r="F16" s="52"/>
      <c r="G16" s="52"/>
      <c r="H16" s="53"/>
      <c r="I16" s="53"/>
      <c r="J16" s="1611"/>
      <c r="K16" s="53"/>
      <c r="L16" s="53"/>
      <c r="M16" s="52"/>
      <c r="N16" s="52"/>
      <c r="O16" s="53"/>
      <c r="P16" s="53"/>
      <c r="Q16" s="948"/>
      <c r="R16" s="52"/>
      <c r="S16" s="52"/>
      <c r="T16" s="52"/>
      <c r="U16" s="52"/>
      <c r="V16" s="53"/>
      <c r="W16" s="53"/>
      <c r="X16" s="948"/>
      <c r="Y16" s="52"/>
      <c r="Z16" s="52"/>
      <c r="AA16" s="52"/>
      <c r="AB16" s="52"/>
      <c r="AC16" s="52"/>
      <c r="AD16" s="52"/>
      <c r="AE16" s="948"/>
      <c r="AF16" s="52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1147"/>
      <c r="F17" s="55"/>
      <c r="G17" s="55"/>
      <c r="H17" s="55"/>
      <c r="I17" s="55"/>
      <c r="J17" s="1147"/>
      <c r="K17" s="55"/>
      <c r="L17" s="55"/>
      <c r="M17" s="55"/>
      <c r="N17" s="55"/>
      <c r="O17" s="55"/>
      <c r="P17" s="55"/>
      <c r="Q17" s="938"/>
      <c r="R17" s="55"/>
      <c r="S17" s="55"/>
      <c r="T17" s="55"/>
      <c r="U17" s="55"/>
      <c r="V17" s="55"/>
      <c r="W17" s="55"/>
      <c r="X17" s="938"/>
      <c r="Y17" s="55"/>
      <c r="Z17" s="55"/>
      <c r="AA17" s="55"/>
      <c r="AB17" s="55"/>
      <c r="AC17" s="55"/>
      <c r="AD17" s="55"/>
      <c r="AE17" s="938"/>
      <c r="AF17" s="55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1152"/>
      <c r="F18" s="47"/>
      <c r="G18" s="47"/>
      <c r="H18" s="47"/>
      <c r="I18" s="47"/>
      <c r="J18" s="1152"/>
      <c r="K18" s="47"/>
      <c r="L18" s="47"/>
      <c r="M18" s="47"/>
      <c r="N18" s="47"/>
      <c r="O18" s="47"/>
      <c r="P18" s="47"/>
      <c r="Q18" s="941"/>
      <c r="R18" s="47"/>
      <c r="S18" s="47"/>
      <c r="T18" s="47"/>
      <c r="U18" s="47"/>
      <c r="V18" s="47"/>
      <c r="W18" s="47"/>
      <c r="X18" s="941"/>
      <c r="Y18" s="47"/>
      <c r="Z18" s="47"/>
      <c r="AA18" s="47"/>
      <c r="AB18" s="47"/>
      <c r="AC18" s="47"/>
      <c r="AD18" s="47"/>
      <c r="AE18" s="941"/>
      <c r="AF18" s="47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1611"/>
      <c r="F19" s="52"/>
      <c r="G19" s="52"/>
      <c r="H19" s="53"/>
      <c r="I19" s="53"/>
      <c r="J19" s="1611"/>
      <c r="K19" s="53"/>
      <c r="L19" s="53"/>
      <c r="M19" s="52"/>
      <c r="N19" s="52"/>
      <c r="O19" s="53"/>
      <c r="P19" s="53"/>
      <c r="Q19" s="948"/>
      <c r="R19" s="52"/>
      <c r="S19" s="52"/>
      <c r="T19" s="52"/>
      <c r="U19" s="52"/>
      <c r="V19" s="53"/>
      <c r="W19" s="53"/>
      <c r="X19" s="948"/>
      <c r="Y19" s="52"/>
      <c r="Z19" s="52"/>
      <c r="AA19" s="52"/>
      <c r="AB19" s="52"/>
      <c r="AC19" s="52"/>
      <c r="AD19" s="52"/>
      <c r="AE19" s="948"/>
      <c r="AF19" s="52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1147"/>
      <c r="F20" s="55"/>
      <c r="G20" s="55"/>
      <c r="H20" s="55"/>
      <c r="I20" s="55"/>
      <c r="J20" s="1147"/>
      <c r="K20" s="55"/>
      <c r="L20" s="55"/>
      <c r="M20" s="55"/>
      <c r="N20" s="55"/>
      <c r="O20" s="55"/>
      <c r="P20" s="55"/>
      <c r="Q20" s="938"/>
      <c r="R20" s="55"/>
      <c r="S20" s="55"/>
      <c r="T20" s="55"/>
      <c r="U20" s="55"/>
      <c r="V20" s="55"/>
      <c r="W20" s="55"/>
      <c r="X20" s="938"/>
      <c r="Y20" s="55"/>
      <c r="Z20" s="55"/>
      <c r="AA20" s="55"/>
      <c r="AB20" s="55"/>
      <c r="AC20" s="55"/>
      <c r="AD20" s="55"/>
      <c r="AE20" s="938"/>
      <c r="AF20" s="55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1152"/>
      <c r="F21" s="47"/>
      <c r="G21" s="47"/>
      <c r="H21" s="47"/>
      <c r="I21" s="47"/>
      <c r="J21" s="1152"/>
      <c r="K21" s="47"/>
      <c r="L21" s="47"/>
      <c r="M21" s="47"/>
      <c r="N21" s="47"/>
      <c r="O21" s="47"/>
      <c r="P21" s="47"/>
      <c r="Q21" s="941"/>
      <c r="R21" s="47"/>
      <c r="S21" s="47"/>
      <c r="T21" s="47"/>
      <c r="U21" s="47"/>
      <c r="V21" s="47"/>
      <c r="W21" s="47"/>
      <c r="X21" s="941"/>
      <c r="Y21" s="47"/>
      <c r="Z21" s="47"/>
      <c r="AA21" s="47"/>
      <c r="AB21" s="47"/>
      <c r="AC21" s="47"/>
      <c r="AD21" s="47"/>
      <c r="AE21" s="941"/>
      <c r="AF21" s="47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1611"/>
      <c r="F22" s="52"/>
      <c r="G22" s="52"/>
      <c r="H22" s="53"/>
      <c r="I22" s="53"/>
      <c r="J22" s="1611"/>
      <c r="K22" s="53"/>
      <c r="L22" s="53"/>
      <c r="M22" s="52"/>
      <c r="N22" s="52"/>
      <c r="O22" s="53"/>
      <c r="P22" s="53"/>
      <c r="Q22" s="948"/>
      <c r="R22" s="52"/>
      <c r="S22" s="52"/>
      <c r="T22" s="52"/>
      <c r="U22" s="52"/>
      <c r="V22" s="53"/>
      <c r="W22" s="53"/>
      <c r="X22" s="948"/>
      <c r="Y22" s="52"/>
      <c r="Z22" s="52"/>
      <c r="AA22" s="52"/>
      <c r="AB22" s="52"/>
      <c r="AC22" s="52"/>
      <c r="AD22" s="52"/>
      <c r="AE22" s="948"/>
      <c r="AF22" s="52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1147"/>
      <c r="F23" s="55"/>
      <c r="G23" s="55"/>
      <c r="H23" s="55"/>
      <c r="I23" s="55"/>
      <c r="J23" s="1147"/>
      <c r="K23" s="55"/>
      <c r="L23" s="55"/>
      <c r="M23" s="55"/>
      <c r="N23" s="55"/>
      <c r="O23" s="55"/>
      <c r="P23" s="55"/>
      <c r="Q23" s="938"/>
      <c r="R23" s="55"/>
      <c r="S23" s="55"/>
      <c r="T23" s="55"/>
      <c r="U23" s="55"/>
      <c r="V23" s="55"/>
      <c r="W23" s="55"/>
      <c r="X23" s="938"/>
      <c r="Y23" s="55"/>
      <c r="Z23" s="55"/>
      <c r="AA23" s="55"/>
      <c r="AB23" s="55"/>
      <c r="AC23" s="55"/>
      <c r="AD23" s="55"/>
      <c r="AE23" s="938"/>
      <c r="AF23" s="55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1152"/>
      <c r="F24" s="47"/>
      <c r="G24" s="47"/>
      <c r="H24" s="47"/>
      <c r="I24" s="47"/>
      <c r="J24" s="1152"/>
      <c r="K24" s="47"/>
      <c r="L24" s="47"/>
      <c r="M24" s="47"/>
      <c r="N24" s="47"/>
      <c r="O24" s="47"/>
      <c r="P24" s="47"/>
      <c r="Q24" s="941"/>
      <c r="R24" s="47"/>
      <c r="S24" s="47"/>
      <c r="T24" s="47"/>
      <c r="U24" s="47"/>
      <c r="V24" s="47"/>
      <c r="W24" s="47"/>
      <c r="X24" s="941"/>
      <c r="Y24" s="47"/>
      <c r="Z24" s="47"/>
      <c r="AA24" s="47"/>
      <c r="AB24" s="47"/>
      <c r="AC24" s="47"/>
      <c r="AD24" s="47"/>
      <c r="AE24" s="941"/>
      <c r="AF24" s="47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1611"/>
      <c r="F25" s="52"/>
      <c r="G25" s="52"/>
      <c r="H25" s="53"/>
      <c r="I25" s="53"/>
      <c r="J25" s="1137"/>
      <c r="K25" s="53"/>
      <c r="L25" s="53"/>
      <c r="M25" s="52"/>
      <c r="N25" s="52"/>
      <c r="O25" s="53"/>
      <c r="P25" s="53"/>
      <c r="Q25" s="981"/>
      <c r="R25" s="44"/>
      <c r="S25" s="44"/>
      <c r="T25" s="52"/>
      <c r="U25" s="52"/>
      <c r="V25" s="53"/>
      <c r="W25" s="53"/>
      <c r="X25" s="981"/>
      <c r="Y25" s="44"/>
      <c r="Z25" s="44"/>
      <c r="AA25" s="52"/>
      <c r="AB25" s="52"/>
      <c r="AC25" s="52"/>
      <c r="AD25" s="52"/>
      <c r="AE25" s="948"/>
      <c r="AF25" s="52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1147"/>
      <c r="F26" s="55"/>
      <c r="G26" s="55"/>
      <c r="H26" s="55"/>
      <c r="I26" s="55"/>
      <c r="J26" s="1147"/>
      <c r="K26" s="55"/>
      <c r="L26" s="55"/>
      <c r="M26" s="69"/>
      <c r="N26" s="55"/>
      <c r="O26" s="55"/>
      <c r="P26" s="55"/>
      <c r="Q26" s="938"/>
      <c r="R26" s="55"/>
      <c r="S26" s="55"/>
      <c r="T26" s="69"/>
      <c r="U26" s="55"/>
      <c r="V26" s="55"/>
      <c r="W26" s="55"/>
      <c r="X26" s="938"/>
      <c r="Y26" s="55"/>
      <c r="Z26" s="55"/>
      <c r="AA26" s="69"/>
      <c r="AB26" s="69"/>
      <c r="AC26" s="55"/>
      <c r="AD26" s="55"/>
      <c r="AE26" s="938"/>
      <c r="AF26" s="55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1614"/>
      <c r="F27" s="72"/>
      <c r="G27" s="72"/>
      <c r="H27" s="72"/>
      <c r="I27" s="72"/>
      <c r="J27" s="1614"/>
      <c r="K27" s="72"/>
      <c r="L27" s="72"/>
      <c r="M27" s="72"/>
      <c r="N27" s="72"/>
      <c r="O27" s="72"/>
      <c r="P27" s="72"/>
      <c r="Q27" s="1615"/>
      <c r="R27" s="72"/>
      <c r="S27" s="72"/>
      <c r="T27" s="72"/>
      <c r="U27" s="72"/>
      <c r="V27" s="72"/>
      <c r="W27" s="72"/>
      <c r="X27" s="1615"/>
      <c r="Y27" s="72"/>
      <c r="Z27" s="72"/>
      <c r="AA27" s="72"/>
      <c r="AB27" s="72"/>
      <c r="AC27" s="72"/>
      <c r="AD27" s="72"/>
      <c r="AE27" s="1615"/>
      <c r="AF27" s="72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>
        <v>31</v>
      </c>
      <c r="AJ30" s="17"/>
      <c r="AK30" s="17"/>
      <c r="AL30" s="79" t="s">
        <v>374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1186" t="s">
        <v>29</v>
      </c>
      <c r="F31" s="25" t="s">
        <v>29</v>
      </c>
      <c r="G31" s="23" t="s">
        <v>187</v>
      </c>
      <c r="H31" s="23" t="s">
        <v>188</v>
      </c>
      <c r="I31" s="23" t="s">
        <v>89</v>
      </c>
      <c r="J31" s="1186" t="s">
        <v>4</v>
      </c>
      <c r="K31" s="23" t="s">
        <v>186</v>
      </c>
      <c r="L31" s="23" t="s">
        <v>29</v>
      </c>
      <c r="M31" s="25" t="s">
        <v>29</v>
      </c>
      <c r="N31" s="23" t="s">
        <v>187</v>
      </c>
      <c r="O31" s="23" t="s">
        <v>188</v>
      </c>
      <c r="P31" s="23" t="s">
        <v>89</v>
      </c>
      <c r="Q31" s="936" t="s">
        <v>4</v>
      </c>
      <c r="R31" s="23" t="s">
        <v>186</v>
      </c>
      <c r="S31" s="23" t="s">
        <v>29</v>
      </c>
      <c r="T31" s="25" t="s">
        <v>29</v>
      </c>
      <c r="U31" s="23" t="s">
        <v>187</v>
      </c>
      <c r="V31" s="23" t="s">
        <v>188</v>
      </c>
      <c r="W31" s="23" t="s">
        <v>89</v>
      </c>
      <c r="X31" s="936" t="s">
        <v>4</v>
      </c>
      <c r="Y31" s="23" t="s">
        <v>186</v>
      </c>
      <c r="Z31" s="23" t="s">
        <v>29</v>
      </c>
      <c r="AA31" s="25" t="s">
        <v>29</v>
      </c>
      <c r="AB31" s="23" t="s">
        <v>187</v>
      </c>
      <c r="AC31" s="23" t="s">
        <v>188</v>
      </c>
      <c r="AD31" s="23" t="s">
        <v>89</v>
      </c>
      <c r="AE31" s="936" t="s">
        <v>4</v>
      </c>
      <c r="AF31" s="23" t="s">
        <v>186</v>
      </c>
      <c r="AG31" s="23" t="s">
        <v>29</v>
      </c>
      <c r="AH31" s="25" t="s">
        <v>29</v>
      </c>
      <c r="AI31" s="23" t="s">
        <v>187</v>
      </c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1131"/>
      <c r="F32" s="31"/>
      <c r="G32" s="31"/>
      <c r="H32" s="31"/>
      <c r="I32" s="31"/>
      <c r="J32" s="1131"/>
      <c r="K32" s="1222" t="s">
        <v>375</v>
      </c>
      <c r="L32" s="31"/>
      <c r="M32" s="31"/>
      <c r="N32" s="31"/>
      <c r="O32" s="1222" t="s">
        <v>288</v>
      </c>
      <c r="P32" s="31"/>
      <c r="Q32" s="970"/>
      <c r="R32" s="1616"/>
      <c r="S32" s="1616"/>
      <c r="T32" s="1616"/>
      <c r="U32" s="1222" t="s">
        <v>288</v>
      </c>
      <c r="V32" s="1616"/>
      <c r="W32" s="31"/>
      <c r="X32" s="970"/>
      <c r="Y32" s="1617" t="s">
        <v>376</v>
      </c>
      <c r="Z32" s="1618" t="s">
        <v>290</v>
      </c>
      <c r="AA32" s="1236" t="s">
        <v>377</v>
      </c>
      <c r="AB32" s="31"/>
      <c r="AC32" s="1619" t="s">
        <v>378</v>
      </c>
      <c r="AD32" s="31"/>
      <c r="AE32" s="970"/>
      <c r="AF32" s="1616"/>
      <c r="AG32" s="1616"/>
      <c r="AH32" s="1616"/>
      <c r="AI32" s="1229" t="s">
        <v>295</v>
      </c>
      <c r="AJ32" s="32"/>
      <c r="AK32" s="33"/>
      <c r="AL32" s="1620" t="s">
        <v>379</v>
      </c>
    </row>
    <row r="33" spans="1:39" ht="54.4" customHeight="1">
      <c r="B33" s="91"/>
      <c r="C33" s="12"/>
      <c r="D33" s="35" t="s">
        <v>8</v>
      </c>
      <c r="E33" s="1148"/>
      <c r="F33" s="1621" t="s">
        <v>312</v>
      </c>
      <c r="G33" s="1621" t="s">
        <v>312</v>
      </c>
      <c r="H33" s="1621" t="s">
        <v>312</v>
      </c>
      <c r="I33" s="36"/>
      <c r="J33" s="1148"/>
      <c r="K33" s="1616"/>
      <c r="L33" s="1616"/>
      <c r="M33" s="1616"/>
      <c r="N33" s="36"/>
      <c r="O33" s="1226" t="s">
        <v>380</v>
      </c>
      <c r="P33" s="36"/>
      <c r="Q33" s="972"/>
      <c r="R33" s="36"/>
      <c r="S33" s="36"/>
      <c r="T33" s="36"/>
      <c r="U33" s="1226" t="s">
        <v>299</v>
      </c>
      <c r="V33" s="1231" t="s">
        <v>381</v>
      </c>
      <c r="W33" s="36"/>
      <c r="X33" s="972"/>
      <c r="Y33" s="1616"/>
      <c r="Z33" s="1616"/>
      <c r="AA33" s="1616"/>
      <c r="AB33" s="1622" t="s">
        <v>382</v>
      </c>
      <c r="AC33" s="1623" t="s">
        <v>383</v>
      </c>
      <c r="AD33" s="36"/>
      <c r="AE33" s="972"/>
      <c r="AF33" s="36"/>
      <c r="AG33" s="36"/>
      <c r="AH33" s="1624" t="s">
        <v>308</v>
      </c>
      <c r="AI33" s="1226" t="s">
        <v>384</v>
      </c>
      <c r="AJ33" s="37">
        <f>SUM(E33:Q33)</f>
        <v>0</v>
      </c>
      <c r="AK33" s="38">
        <f>SUM(E34:Q34)</f>
        <v>0</v>
      </c>
    </row>
    <row r="34" spans="1:39" ht="34.15" customHeight="1">
      <c r="A34" s="39"/>
      <c r="B34" s="97"/>
      <c r="C34" s="98">
        <f>SUM(AJ32:AK34)</f>
        <v>0</v>
      </c>
      <c r="D34" s="42" t="s">
        <v>9</v>
      </c>
      <c r="E34" s="1609"/>
      <c r="F34" s="43"/>
      <c r="G34" s="43"/>
      <c r="H34" s="43"/>
      <c r="I34" s="43"/>
      <c r="J34" s="1137"/>
      <c r="K34" s="43"/>
      <c r="L34" s="43"/>
      <c r="M34" s="43"/>
      <c r="N34" s="43"/>
      <c r="O34" s="1616"/>
      <c r="P34" s="43"/>
      <c r="Q34" s="981"/>
      <c r="R34" s="44"/>
      <c r="S34" s="44"/>
      <c r="T34" s="43"/>
      <c r="U34" s="1226" t="s">
        <v>293</v>
      </c>
      <c r="V34" s="1625" t="s">
        <v>385</v>
      </c>
      <c r="W34" s="43"/>
      <c r="X34" s="981"/>
      <c r="Y34" s="44"/>
      <c r="Z34" s="44"/>
      <c r="AA34" s="1626" t="s">
        <v>386</v>
      </c>
      <c r="AB34" s="43"/>
      <c r="AC34" s="1616"/>
      <c r="AD34" s="43"/>
      <c r="AE34" s="1610"/>
      <c r="AF34" s="43"/>
      <c r="AG34" s="1627" t="s">
        <v>387</v>
      </c>
      <c r="AH34" s="43"/>
      <c r="AI34" s="1226" t="s">
        <v>293</v>
      </c>
      <c r="AJ34" s="45"/>
      <c r="AK34" s="33"/>
      <c r="AL34" s="102"/>
    </row>
    <row r="35" spans="1:39" ht="22.5">
      <c r="B35" s="83"/>
      <c r="C35" s="12" t="s">
        <v>11</v>
      </c>
      <c r="D35" s="30" t="s">
        <v>7</v>
      </c>
      <c r="E35" s="1131"/>
      <c r="F35" s="31"/>
      <c r="G35" s="31"/>
      <c r="H35" s="31"/>
      <c r="I35" s="31"/>
      <c r="J35" s="1152"/>
      <c r="K35" s="31"/>
      <c r="L35" s="31"/>
      <c r="M35" s="31"/>
      <c r="N35" s="31" t="s">
        <v>388</v>
      </c>
      <c r="O35" s="31"/>
      <c r="P35" s="31"/>
      <c r="Q35" s="941"/>
      <c r="R35" s="47"/>
      <c r="S35" s="47"/>
      <c r="T35" s="31"/>
      <c r="U35" s="85" t="s">
        <v>389</v>
      </c>
      <c r="V35" s="31"/>
      <c r="W35" s="31"/>
      <c r="X35" s="941"/>
      <c r="Y35" s="47"/>
      <c r="Z35" s="47"/>
      <c r="AA35" s="85" t="s">
        <v>390</v>
      </c>
      <c r="AB35" s="1617" t="s">
        <v>391</v>
      </c>
      <c r="AC35" s="31"/>
      <c r="AD35" s="31"/>
      <c r="AE35" s="970"/>
      <c r="AF35" s="31"/>
      <c r="AG35" s="47"/>
      <c r="AH35" s="31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1148"/>
      <c r="F36" s="36"/>
      <c r="G36" s="36"/>
      <c r="H36" s="36"/>
      <c r="I36" s="36"/>
      <c r="J36" s="1148"/>
      <c r="K36" s="36"/>
      <c r="L36" s="36"/>
      <c r="M36" s="36"/>
      <c r="N36" s="36"/>
      <c r="O36" s="36"/>
      <c r="P36" s="36"/>
      <c r="Q36" s="972"/>
      <c r="R36" s="36"/>
      <c r="S36" s="36"/>
      <c r="T36" s="36"/>
      <c r="U36" s="36"/>
      <c r="V36" s="36"/>
      <c r="W36" s="36"/>
      <c r="X36" s="972"/>
      <c r="Y36" s="36"/>
      <c r="Z36" s="36"/>
      <c r="AA36" s="36"/>
      <c r="AB36" s="36"/>
      <c r="AC36" s="36"/>
      <c r="AD36" s="36"/>
      <c r="AE36" s="972"/>
      <c r="AF36" s="36"/>
      <c r="AG36" s="36"/>
      <c r="AH36" s="36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 ht="33.75">
      <c r="A37" s="39"/>
      <c r="B37" s="97"/>
      <c r="C37" s="98">
        <f>SUM(AJ35:AK37)</f>
        <v>0</v>
      </c>
      <c r="D37" s="42" t="s">
        <v>9</v>
      </c>
      <c r="E37" s="1609"/>
      <c r="F37" s="43"/>
      <c r="G37" s="43"/>
      <c r="H37" s="43"/>
      <c r="I37" s="43"/>
      <c r="J37" s="1137"/>
      <c r="K37" s="43"/>
      <c r="L37" s="43"/>
      <c r="M37" s="43"/>
      <c r="N37" s="43"/>
      <c r="O37" s="43"/>
      <c r="P37" s="43"/>
      <c r="Q37" s="981"/>
      <c r="R37" s="44"/>
      <c r="S37" s="44"/>
      <c r="T37" s="43"/>
      <c r="U37" s="43"/>
      <c r="V37" s="43"/>
      <c r="W37" s="43"/>
      <c r="X37" s="981"/>
      <c r="Y37" s="44"/>
      <c r="Z37" s="44"/>
      <c r="AA37" s="43"/>
      <c r="AB37" s="99" t="s">
        <v>392</v>
      </c>
      <c r="AC37" s="43"/>
      <c r="AD37" s="43"/>
      <c r="AE37" s="1610"/>
      <c r="AF37" s="43"/>
      <c r="AG37" s="44"/>
      <c r="AH37" s="43"/>
      <c r="AI37" s="43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628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261" t="s">
        <v>320</v>
      </c>
      <c r="F49" s="148" t="s">
        <v>321</v>
      </c>
      <c r="G49" s="148" t="s">
        <v>187</v>
      </c>
      <c r="H49" s="148" t="s">
        <v>188</v>
      </c>
      <c r="I49" s="148" t="s">
        <v>89</v>
      </c>
      <c r="J49" s="1629" t="s">
        <v>4</v>
      </c>
      <c r="K49" s="148" t="s">
        <v>186</v>
      </c>
      <c r="L49" s="148" t="s">
        <v>320</v>
      </c>
      <c r="M49" s="148" t="s">
        <v>321</v>
      </c>
      <c r="N49" s="148" t="s">
        <v>187</v>
      </c>
      <c r="O49" s="148" t="s">
        <v>188</v>
      </c>
      <c r="P49" s="148" t="s">
        <v>89</v>
      </c>
      <c r="Q49" s="1260" t="s">
        <v>4</v>
      </c>
      <c r="R49" s="148" t="s">
        <v>186</v>
      </c>
      <c r="S49" s="148" t="s">
        <v>320</v>
      </c>
      <c r="T49" s="148" t="s">
        <v>321</v>
      </c>
      <c r="U49" s="148" t="s">
        <v>187</v>
      </c>
      <c r="V49" s="148" t="s">
        <v>188</v>
      </c>
      <c r="W49" s="148" t="s">
        <v>89</v>
      </c>
      <c r="X49" s="1260" t="s">
        <v>4</v>
      </c>
      <c r="Y49" s="148" t="s">
        <v>186</v>
      </c>
      <c r="Z49" s="148" t="s">
        <v>320</v>
      </c>
      <c r="AA49" s="148" t="s">
        <v>321</v>
      </c>
      <c r="AB49" s="148" t="s">
        <v>187</v>
      </c>
      <c r="AC49" s="148" t="s">
        <v>188</v>
      </c>
      <c r="AD49" s="148" t="s">
        <v>89</v>
      </c>
      <c r="AE49" s="1260" t="s">
        <v>4</v>
      </c>
      <c r="AF49" s="148" t="s">
        <v>186</v>
      </c>
      <c r="AG49" s="148" t="s">
        <v>320</v>
      </c>
      <c r="AH49" s="148" t="s">
        <v>321</v>
      </c>
      <c r="AI49" s="148" t="s">
        <v>187</v>
      </c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630" t="s">
        <v>31</v>
      </c>
      <c r="F50" s="1274" t="s">
        <v>31</v>
      </c>
      <c r="G50" s="1274" t="s">
        <v>88</v>
      </c>
      <c r="H50" s="1274" t="s">
        <v>29</v>
      </c>
      <c r="I50" s="1274" t="s">
        <v>29</v>
      </c>
      <c r="J50" s="1275" t="s">
        <v>88</v>
      </c>
      <c r="K50" s="1631" t="s">
        <v>49</v>
      </c>
      <c r="L50" s="1631" t="s">
        <v>5</v>
      </c>
      <c r="M50" s="1631" t="s">
        <v>5</v>
      </c>
      <c r="N50" s="1631" t="s">
        <v>51</v>
      </c>
      <c r="O50" s="1631" t="s">
        <v>88</v>
      </c>
      <c r="P50" s="1631" t="s">
        <v>31</v>
      </c>
      <c r="Q50" s="1632" t="s">
        <v>31</v>
      </c>
      <c r="R50" s="1631" t="s">
        <v>31</v>
      </c>
      <c r="S50" s="1631" t="s">
        <v>88</v>
      </c>
      <c r="T50" s="1631" t="s">
        <v>29</v>
      </c>
      <c r="U50" s="1631" t="s">
        <v>29</v>
      </c>
      <c r="V50" s="1631" t="s">
        <v>29</v>
      </c>
      <c r="W50" s="1631" t="s">
        <v>49</v>
      </c>
      <c r="X50" s="1632" t="s">
        <v>5</v>
      </c>
      <c r="Y50" s="1631" t="s">
        <v>5</v>
      </c>
      <c r="Z50" s="1631" t="s">
        <v>51</v>
      </c>
      <c r="AA50" s="1631" t="s">
        <v>88</v>
      </c>
      <c r="AB50" s="1266" t="s">
        <v>203</v>
      </c>
      <c r="AC50" s="1266" t="s">
        <v>203</v>
      </c>
      <c r="AD50" s="1266" t="s">
        <v>203</v>
      </c>
      <c r="AE50" s="1632" t="s">
        <v>88</v>
      </c>
      <c r="AF50" s="1266" t="s">
        <v>201</v>
      </c>
      <c r="AG50" s="1631" t="s">
        <v>29</v>
      </c>
      <c r="AH50" s="1631" t="s">
        <v>29</v>
      </c>
      <c r="AI50" s="1633" t="s">
        <v>49</v>
      </c>
      <c r="AJ50" s="156"/>
      <c r="AK50" s="33"/>
    </row>
    <row r="51" spans="1:38">
      <c r="B51" s="157">
        <v>461</v>
      </c>
      <c r="C51" s="12"/>
      <c r="D51" s="158" t="s">
        <v>8</v>
      </c>
      <c r="E51" s="1634"/>
      <c r="F51" s="1635" t="s">
        <v>356</v>
      </c>
      <c r="G51" s="1636"/>
      <c r="H51" s="1635" t="s">
        <v>356</v>
      </c>
      <c r="I51" s="1635" t="s">
        <v>356</v>
      </c>
      <c r="J51" s="1303"/>
      <c r="K51" s="1636"/>
      <c r="L51" s="1636"/>
      <c r="M51" s="1636"/>
      <c r="N51" s="1636"/>
      <c r="O51" s="1636"/>
      <c r="P51" s="1636"/>
      <c r="Q51" s="1637"/>
      <c r="R51" s="1636"/>
      <c r="S51" s="1636"/>
      <c r="T51" s="1636"/>
      <c r="U51" s="1636"/>
      <c r="V51" s="1636"/>
      <c r="W51" s="1636"/>
      <c r="X51" s="1637"/>
      <c r="Y51" s="1636"/>
      <c r="Z51" s="1636"/>
      <c r="AA51" s="1636"/>
      <c r="AB51" s="1635" t="s">
        <v>393</v>
      </c>
      <c r="AC51" s="1635" t="s">
        <v>393</v>
      </c>
      <c r="AD51" s="1635" t="s">
        <v>393</v>
      </c>
      <c r="AE51" s="1635"/>
      <c r="AF51" s="1635" t="s">
        <v>393</v>
      </c>
      <c r="AG51" s="1636"/>
      <c r="AH51" s="1636"/>
      <c r="AI51" s="1638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39"/>
      <c r="F52" s="1293"/>
      <c r="G52" s="1293"/>
      <c r="H52" s="1293"/>
      <c r="I52" s="1293"/>
      <c r="J52" s="1294"/>
      <c r="K52" s="1293"/>
      <c r="L52" s="1293"/>
      <c r="M52" s="1293"/>
      <c r="N52" s="1293"/>
      <c r="O52" s="1293"/>
      <c r="P52" s="1293"/>
      <c r="Q52" s="1292"/>
      <c r="R52" s="1293"/>
      <c r="S52" s="1293"/>
      <c r="T52" s="1293"/>
      <c r="U52" s="1293"/>
      <c r="V52" s="1293"/>
      <c r="W52" s="1293"/>
      <c r="X52" s="1292"/>
      <c r="Y52" s="1293"/>
      <c r="Z52" s="1293"/>
      <c r="AA52" s="1293"/>
      <c r="AB52" s="1293"/>
      <c r="AC52" s="1293"/>
      <c r="AD52" s="1293"/>
      <c r="AE52" s="1292"/>
      <c r="AF52" s="1293"/>
      <c r="AG52" s="1293"/>
      <c r="AH52" s="1293"/>
      <c r="AI52" s="1640"/>
      <c r="AJ52" s="45"/>
      <c r="AK52" s="33"/>
    </row>
    <row r="53" spans="1:38">
      <c r="B53" s="168"/>
      <c r="C53" s="12" t="s">
        <v>39</v>
      </c>
      <c r="D53" s="152" t="s">
        <v>7</v>
      </c>
      <c r="E53" s="1630" t="s">
        <v>51</v>
      </c>
      <c r="F53" s="1274" t="s">
        <v>88</v>
      </c>
      <c r="G53" s="1274" t="s">
        <v>31</v>
      </c>
      <c r="H53" s="1274" t="s">
        <v>31</v>
      </c>
      <c r="I53" s="1274" t="s">
        <v>31</v>
      </c>
      <c r="J53" s="1275" t="s">
        <v>88</v>
      </c>
      <c r="K53" s="1631" t="s">
        <v>29</v>
      </c>
      <c r="L53" s="1631" t="s">
        <v>29</v>
      </c>
      <c r="M53" s="1631" t="s">
        <v>29</v>
      </c>
      <c r="N53" s="1631" t="s">
        <v>49</v>
      </c>
      <c r="O53" s="1631" t="s">
        <v>5</v>
      </c>
      <c r="P53" s="1631" t="s">
        <v>51</v>
      </c>
      <c r="Q53" s="1632" t="s">
        <v>88</v>
      </c>
      <c r="R53" s="1631" t="s">
        <v>88</v>
      </c>
      <c r="S53" s="1631" t="s">
        <v>31</v>
      </c>
      <c r="T53" s="1631" t="s">
        <v>31</v>
      </c>
      <c r="U53" s="1631" t="s">
        <v>31</v>
      </c>
      <c r="V53" s="1631" t="s">
        <v>88</v>
      </c>
      <c r="W53" s="1631" t="s">
        <v>29</v>
      </c>
      <c r="X53" s="1632" t="s">
        <v>29</v>
      </c>
      <c r="Y53" s="1631" t="s">
        <v>29</v>
      </c>
      <c r="Z53" s="1631" t="s">
        <v>49</v>
      </c>
      <c r="AA53" s="1631" t="s">
        <v>5</v>
      </c>
      <c r="AB53" s="1631" t="s">
        <v>51</v>
      </c>
      <c r="AC53" s="1266" t="s">
        <v>322</v>
      </c>
      <c r="AD53" s="1631" t="s">
        <v>88</v>
      </c>
      <c r="AE53" s="1265" t="s">
        <v>203</v>
      </c>
      <c r="AF53" s="1631" t="s">
        <v>31</v>
      </c>
      <c r="AG53" s="1631" t="s">
        <v>31</v>
      </c>
      <c r="AH53" s="1631" t="s">
        <v>88</v>
      </c>
      <c r="AI53" s="1633" t="s">
        <v>29</v>
      </c>
      <c r="AJ53" s="32"/>
      <c r="AK53" s="33"/>
    </row>
    <row r="54" spans="1:38">
      <c r="B54" s="168"/>
      <c r="C54" s="12"/>
      <c r="D54" s="152"/>
      <c r="E54" s="1630"/>
      <c r="F54" s="1274"/>
      <c r="G54" s="1274"/>
      <c r="H54" s="1274"/>
      <c r="I54" s="1274"/>
      <c r="J54" s="1275"/>
      <c r="K54" s="1631"/>
      <c r="L54" s="1631"/>
      <c r="M54" s="1631"/>
      <c r="N54" s="1631"/>
      <c r="O54" s="1631"/>
      <c r="P54" s="1631"/>
      <c r="Q54" s="1632"/>
      <c r="R54" s="1631"/>
      <c r="S54" s="1631"/>
      <c r="T54" s="1631"/>
      <c r="U54" s="1631"/>
      <c r="V54" s="1631"/>
      <c r="W54" s="1631"/>
      <c r="X54" s="1632"/>
      <c r="Y54" s="1631"/>
      <c r="Z54" s="1631"/>
      <c r="AA54" s="1631"/>
      <c r="AB54" s="1266" t="s">
        <v>199</v>
      </c>
      <c r="AC54" s="1641" t="s">
        <v>31</v>
      </c>
      <c r="AD54" s="1641" t="s">
        <v>31</v>
      </c>
      <c r="AE54" s="1642" t="s">
        <v>88</v>
      </c>
      <c r="AF54" s="1631"/>
      <c r="AG54" s="1631"/>
      <c r="AH54" s="1631"/>
      <c r="AI54" s="1633"/>
      <c r="AJ54" s="32"/>
      <c r="AK54" s="33"/>
    </row>
    <row r="55" spans="1:38">
      <c r="B55" s="157">
        <v>1535</v>
      </c>
      <c r="C55" s="12"/>
      <c r="D55" s="158" t="s">
        <v>8</v>
      </c>
      <c r="E55" s="1643"/>
      <c r="F55" s="1289"/>
      <c r="G55" s="1289"/>
      <c r="H55" s="1289"/>
      <c r="I55" s="1289"/>
      <c r="J55" s="1286"/>
      <c r="K55" s="1289"/>
      <c r="L55" s="1289"/>
      <c r="M55" s="1289"/>
      <c r="N55" s="1289"/>
      <c r="O55" s="1289"/>
      <c r="P55" s="1289"/>
      <c r="Q55" s="1287"/>
      <c r="R55" s="1289"/>
      <c r="S55" s="1289"/>
      <c r="T55" s="1289"/>
      <c r="U55" s="1289"/>
      <c r="V55" s="1289"/>
      <c r="W55" s="1289"/>
      <c r="X55" s="1287"/>
      <c r="Y55" s="1289"/>
      <c r="Z55" s="1289"/>
      <c r="AA55" s="1289"/>
      <c r="AB55" s="1289"/>
      <c r="AC55" s="1289"/>
      <c r="AD55" s="1289"/>
      <c r="AE55" s="1287"/>
      <c r="AF55" s="1289"/>
      <c r="AG55" s="1289"/>
      <c r="AH55" s="1289"/>
      <c r="AI55" s="1644"/>
      <c r="AJ55" s="37">
        <f>SUM(E55:R55)</f>
        <v>0</v>
      </c>
      <c r="AK55" s="162">
        <f>SUM(E56:R56)</f>
        <v>0</v>
      </c>
    </row>
    <row r="56" spans="1:38">
      <c r="A56" s="39"/>
      <c r="B56" s="163"/>
      <c r="C56" s="98">
        <f>SUM(AJ53:AK56)</f>
        <v>0</v>
      </c>
      <c r="D56" s="164" t="s">
        <v>9</v>
      </c>
      <c r="E56" s="1645"/>
      <c r="F56" s="1299"/>
      <c r="G56" s="1299"/>
      <c r="H56" s="1299"/>
      <c r="I56" s="1299"/>
      <c r="J56" s="1300"/>
      <c r="K56" s="1299"/>
      <c r="L56" s="1299"/>
      <c r="M56" s="1299"/>
      <c r="N56" s="1299"/>
      <c r="O56" s="1299"/>
      <c r="P56" s="1299"/>
      <c r="Q56" s="1298"/>
      <c r="R56" s="1299"/>
      <c r="S56" s="1299"/>
      <c r="T56" s="1299"/>
      <c r="U56" s="1299"/>
      <c r="V56" s="1299"/>
      <c r="W56" s="1299"/>
      <c r="X56" s="1298"/>
      <c r="Y56" s="1299"/>
      <c r="Z56" s="1299"/>
      <c r="AA56" s="1299"/>
      <c r="AB56" s="1299"/>
      <c r="AC56" s="1299"/>
      <c r="AD56" s="1299"/>
      <c r="AE56" s="1298"/>
      <c r="AF56" s="1299"/>
      <c r="AG56" s="1299"/>
      <c r="AH56" s="1299"/>
      <c r="AI56" s="1646"/>
      <c r="AJ56" s="45"/>
      <c r="AK56" s="33"/>
    </row>
    <row r="57" spans="1:38">
      <c r="B57" s="168"/>
      <c r="C57" s="12" t="s">
        <v>40</v>
      </c>
      <c r="D57" s="152" t="s">
        <v>7</v>
      </c>
      <c r="E57" s="1639" t="s">
        <v>49</v>
      </c>
      <c r="F57" s="1293" t="s">
        <v>5</v>
      </c>
      <c r="G57" s="1293" t="s">
        <v>5</v>
      </c>
      <c r="H57" s="1293" t="s">
        <v>51</v>
      </c>
      <c r="I57" s="1293" t="s">
        <v>88</v>
      </c>
      <c r="J57" s="1294" t="s">
        <v>31</v>
      </c>
      <c r="K57" s="1281" t="s">
        <v>31</v>
      </c>
      <c r="L57" s="1281" t="s">
        <v>31</v>
      </c>
      <c r="M57" s="1281" t="s">
        <v>88</v>
      </c>
      <c r="N57" s="1281" t="s">
        <v>29</v>
      </c>
      <c r="O57" s="1281" t="s">
        <v>29</v>
      </c>
      <c r="P57" s="1281" t="s">
        <v>29</v>
      </c>
      <c r="Q57" s="1279" t="s">
        <v>49</v>
      </c>
      <c r="R57" s="1281" t="s">
        <v>5</v>
      </c>
      <c r="S57" s="1281" t="s">
        <v>5</v>
      </c>
      <c r="T57" s="1281" t="s">
        <v>51</v>
      </c>
      <c r="U57" s="1281" t="s">
        <v>88</v>
      </c>
      <c r="V57" s="1281" t="s">
        <v>31</v>
      </c>
      <c r="W57" s="1281" t="s">
        <v>31</v>
      </c>
      <c r="X57" s="1647" t="s">
        <v>88</v>
      </c>
      <c r="Y57" s="1281" t="s">
        <v>88</v>
      </c>
      <c r="Z57" s="1281" t="s">
        <v>29</v>
      </c>
      <c r="AA57" s="1281" t="s">
        <v>29</v>
      </c>
      <c r="AB57" s="1281" t="s">
        <v>29</v>
      </c>
      <c r="AC57" s="1281" t="s">
        <v>49</v>
      </c>
      <c r="AD57" s="1281" t="s">
        <v>5</v>
      </c>
      <c r="AE57" s="1279" t="s">
        <v>5</v>
      </c>
      <c r="AF57" s="1281" t="s">
        <v>51</v>
      </c>
      <c r="AG57" s="1281" t="s">
        <v>88</v>
      </c>
      <c r="AH57" s="1281" t="s">
        <v>31</v>
      </c>
      <c r="AI57" s="1648" t="s">
        <v>31</v>
      </c>
      <c r="AJ57" s="32"/>
      <c r="AK57" s="33"/>
    </row>
    <row r="58" spans="1:38">
      <c r="B58" s="168"/>
      <c r="C58" s="12"/>
      <c r="D58" s="152"/>
      <c r="E58" s="1639"/>
      <c r="F58" s="1293"/>
      <c r="G58" s="1293"/>
      <c r="H58" s="1293"/>
      <c r="I58" s="1293"/>
      <c r="J58" s="1294"/>
      <c r="K58" s="1281"/>
      <c r="L58" s="1281"/>
      <c r="M58" s="1281"/>
      <c r="N58" s="1281"/>
      <c r="O58" s="1281"/>
      <c r="P58" s="1281"/>
      <c r="Q58" s="1279"/>
      <c r="R58" s="1281"/>
      <c r="S58" s="1281"/>
      <c r="T58" s="1281"/>
      <c r="U58" s="1281"/>
      <c r="V58" s="1281"/>
      <c r="W58" s="1281"/>
      <c r="X58" s="1647"/>
      <c r="Y58" s="1281"/>
      <c r="Z58" s="1281"/>
      <c r="AA58" s="1281"/>
      <c r="AB58" s="1281" t="s">
        <v>49</v>
      </c>
      <c r="AC58" s="1281" t="s">
        <v>51</v>
      </c>
      <c r="AD58" s="1281"/>
      <c r="AE58" s="1279"/>
      <c r="AF58" s="1281"/>
      <c r="AG58" s="1281"/>
      <c r="AH58" s="1281"/>
      <c r="AI58" s="1648"/>
      <c r="AJ58" s="32"/>
      <c r="AK58" s="33"/>
    </row>
    <row r="59" spans="1:38">
      <c r="B59" s="157">
        <v>1568</v>
      </c>
      <c r="C59" s="12"/>
      <c r="D59" s="158" t="s">
        <v>8</v>
      </c>
      <c r="E59" s="1643"/>
      <c r="F59" s="1289"/>
      <c r="G59" s="1289"/>
      <c r="H59" s="1289"/>
      <c r="I59" s="1289"/>
      <c r="J59" s="1286"/>
      <c r="K59" s="1289"/>
      <c r="L59" s="1289"/>
      <c r="M59" s="1289"/>
      <c r="N59" s="1289"/>
      <c r="O59" s="1289"/>
      <c r="P59" s="1289"/>
      <c r="Q59" s="1287"/>
      <c r="R59" s="1289"/>
      <c r="S59" s="1289"/>
      <c r="T59" s="1289"/>
      <c r="U59" s="1289"/>
      <c r="V59" s="1289"/>
      <c r="W59" s="1289"/>
      <c r="X59" s="1279" t="s">
        <v>31</v>
      </c>
      <c r="Y59" s="1289"/>
      <c r="Z59" s="1289"/>
      <c r="AA59" s="1289"/>
      <c r="AB59" s="1289"/>
      <c r="AC59" s="1289"/>
      <c r="AD59" s="1289"/>
      <c r="AE59" s="1287"/>
      <c r="AF59" s="1289"/>
      <c r="AG59" s="1289"/>
      <c r="AH59" s="1289"/>
      <c r="AI59" s="1644"/>
      <c r="AJ59" s="37">
        <f>SUM(E59:R59)</f>
        <v>0</v>
      </c>
      <c r="AK59" s="162">
        <f>SUM(E60:R60)</f>
        <v>0</v>
      </c>
      <c r="AL59" s="102"/>
    </row>
    <row r="60" spans="1:38">
      <c r="A60" s="39"/>
      <c r="B60" s="163"/>
      <c r="C60" s="98">
        <f>SUM(AJ57:AK60)</f>
        <v>0</v>
      </c>
      <c r="D60" s="164" t="s">
        <v>9</v>
      </c>
      <c r="E60" s="1639"/>
      <c r="F60" s="1293"/>
      <c r="G60" s="1293"/>
      <c r="H60" s="1293"/>
      <c r="I60" s="1293"/>
      <c r="J60" s="1294"/>
      <c r="K60" s="1293"/>
      <c r="L60" s="1293"/>
      <c r="M60" s="1293"/>
      <c r="N60" s="1293"/>
      <c r="O60" s="1293"/>
      <c r="P60" s="1293"/>
      <c r="Q60" s="1292"/>
      <c r="R60" s="1293"/>
      <c r="S60" s="1293"/>
      <c r="T60" s="1293"/>
      <c r="U60" s="1293"/>
      <c r="V60" s="1293"/>
      <c r="W60" s="1293"/>
      <c r="X60" s="1292"/>
      <c r="Y60" s="1293"/>
      <c r="Z60" s="1293"/>
      <c r="AA60" s="1293"/>
      <c r="AB60" s="1293"/>
      <c r="AC60" s="1293"/>
      <c r="AD60" s="1293"/>
      <c r="AE60" s="1292"/>
      <c r="AF60" s="1293"/>
      <c r="AG60" s="1293"/>
      <c r="AH60" s="1293"/>
      <c r="AI60" s="1640"/>
      <c r="AJ60" s="45"/>
      <c r="AK60" s="33"/>
    </row>
    <row r="61" spans="1:38">
      <c r="B61" s="168"/>
      <c r="C61" s="12" t="s">
        <v>41</v>
      </c>
      <c r="D61" s="152" t="s">
        <v>7</v>
      </c>
      <c r="E61" s="1643" t="s">
        <v>29</v>
      </c>
      <c r="F61" s="1289" t="s">
        <v>29</v>
      </c>
      <c r="G61" s="1289" t="s">
        <v>29</v>
      </c>
      <c r="H61" s="1289" t="s">
        <v>49</v>
      </c>
      <c r="I61" s="1289" t="s">
        <v>5</v>
      </c>
      <c r="J61" s="1286" t="s">
        <v>5</v>
      </c>
      <c r="K61" s="1649" t="s">
        <v>51</v>
      </c>
      <c r="L61" s="1649" t="s">
        <v>88</v>
      </c>
      <c r="M61" s="1649" t="s">
        <v>31</v>
      </c>
      <c r="N61" s="1649" t="s">
        <v>31</v>
      </c>
      <c r="O61" s="1649" t="s">
        <v>31</v>
      </c>
      <c r="P61" s="1649" t="s">
        <v>88</v>
      </c>
      <c r="Q61" s="1650" t="s">
        <v>29</v>
      </c>
      <c r="R61" s="1649" t="s">
        <v>29</v>
      </c>
      <c r="S61" s="1649" t="s">
        <v>29</v>
      </c>
      <c r="T61" s="1649" t="s">
        <v>49</v>
      </c>
      <c r="U61" s="1649" t="s">
        <v>5</v>
      </c>
      <c r="V61" s="1649" t="s">
        <v>5</v>
      </c>
      <c r="W61" s="1649" t="s">
        <v>51</v>
      </c>
      <c r="X61" s="1650" t="s">
        <v>88</v>
      </c>
      <c r="Y61" s="1649" t="s">
        <v>31</v>
      </c>
      <c r="Z61" s="1649" t="s">
        <v>31</v>
      </c>
      <c r="AA61" s="1649" t="s">
        <v>31</v>
      </c>
      <c r="AB61" s="1649" t="s">
        <v>88</v>
      </c>
      <c r="AC61" s="1649" t="s">
        <v>29</v>
      </c>
      <c r="AD61" s="1649" t="s">
        <v>29</v>
      </c>
      <c r="AE61" s="1650" t="s">
        <v>88</v>
      </c>
      <c r="AF61" s="1649" t="s">
        <v>49</v>
      </c>
      <c r="AG61" s="1649" t="s">
        <v>5</v>
      </c>
      <c r="AH61" s="1649" t="s">
        <v>5</v>
      </c>
      <c r="AI61" s="1651" t="s">
        <v>51</v>
      </c>
      <c r="AJ61" s="32"/>
      <c r="AK61" s="33"/>
      <c r="AL61" s="170"/>
    </row>
    <row r="62" spans="1:38">
      <c r="B62" s="168"/>
      <c r="C62" s="12"/>
      <c r="D62" s="152"/>
      <c r="E62" s="1643"/>
      <c r="F62" s="1289"/>
      <c r="G62" s="1289"/>
      <c r="H62" s="1289"/>
      <c r="I62" s="1289"/>
      <c r="J62" s="1286"/>
      <c r="K62" s="1649"/>
      <c r="L62" s="1649"/>
      <c r="M62" s="1649"/>
      <c r="N62" s="1649"/>
      <c r="O62" s="1649"/>
      <c r="P62" s="1649"/>
      <c r="Q62" s="1650"/>
      <c r="R62" s="1649"/>
      <c r="S62" s="1649"/>
      <c r="T62" s="1649"/>
      <c r="U62" s="1649"/>
      <c r="V62" s="1649"/>
      <c r="W62" s="1649"/>
      <c r="X62" s="1650"/>
      <c r="Y62" s="1649"/>
      <c r="Z62" s="1649"/>
      <c r="AA62" s="1649"/>
      <c r="AB62" s="1649"/>
      <c r="AC62" s="1649"/>
      <c r="AD62" s="1649"/>
      <c r="AE62" s="1650" t="s">
        <v>31</v>
      </c>
      <c r="AF62" s="1649"/>
      <c r="AG62" s="1649"/>
      <c r="AH62" s="1649"/>
      <c r="AI62" s="1651"/>
      <c r="AJ62" s="32"/>
      <c r="AK62" s="33"/>
      <c r="AL62" s="170"/>
    </row>
    <row r="63" spans="1:38">
      <c r="B63" s="157">
        <v>1634</v>
      </c>
      <c r="C63" s="12"/>
      <c r="D63" s="158" t="s">
        <v>8</v>
      </c>
      <c r="E63" s="1643"/>
      <c r="F63" s="1289"/>
      <c r="G63" s="1289"/>
      <c r="H63" s="1289"/>
      <c r="I63" s="1289"/>
      <c r="J63" s="1286"/>
      <c r="K63" s="1289"/>
      <c r="L63" s="1289"/>
      <c r="M63" s="1289"/>
      <c r="N63" s="1289"/>
      <c r="O63" s="1289"/>
      <c r="P63" s="1289"/>
      <c r="Q63" s="1287"/>
      <c r="R63" s="1289"/>
      <c r="S63" s="1289"/>
      <c r="T63" s="1289"/>
      <c r="U63" s="1289"/>
      <c r="V63" s="1289"/>
      <c r="W63" s="1289"/>
      <c r="X63" s="1287"/>
      <c r="Y63" s="1289"/>
      <c r="Z63" s="1289"/>
      <c r="AA63" s="1289"/>
      <c r="AB63" s="1289"/>
      <c r="AC63" s="1289"/>
      <c r="AD63" s="1289"/>
      <c r="AE63" s="1287"/>
      <c r="AF63" s="1289"/>
      <c r="AG63" s="1289"/>
      <c r="AH63" s="1289"/>
      <c r="AI63" s="1644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SUM(AJ61:AK64)</f>
        <v>0</v>
      </c>
      <c r="D64" s="164" t="s">
        <v>9</v>
      </c>
      <c r="E64" s="1639"/>
      <c r="F64" s="1293"/>
      <c r="G64" s="1293"/>
      <c r="H64" s="1293"/>
      <c r="I64" s="1293"/>
      <c r="J64" s="1294"/>
      <c r="K64" s="1293"/>
      <c r="L64" s="1293"/>
      <c r="M64" s="1293"/>
      <c r="N64" s="1293"/>
      <c r="O64" s="1293"/>
      <c r="P64" s="1293"/>
      <c r="Q64" s="1292"/>
      <c r="R64" s="1293"/>
      <c r="S64" s="1293"/>
      <c r="T64" s="1293"/>
      <c r="U64" s="1293"/>
      <c r="V64" s="1293"/>
      <c r="W64" s="1293"/>
      <c r="X64" s="1292"/>
      <c r="Y64" s="1293"/>
      <c r="Z64" s="1293"/>
      <c r="AA64" s="1293"/>
      <c r="AB64" s="1293"/>
      <c r="AC64" s="1293"/>
      <c r="AD64" s="1293"/>
      <c r="AE64" s="1292"/>
      <c r="AF64" s="1293"/>
      <c r="AG64" s="1293"/>
      <c r="AH64" s="1293"/>
      <c r="AI64" s="1640"/>
      <c r="AJ64" s="45"/>
      <c r="AK64" s="33"/>
    </row>
    <row r="65" spans="1:37">
      <c r="A65">
        <v>1756</v>
      </c>
      <c r="B65" s="168"/>
      <c r="C65" s="12" t="s">
        <v>42</v>
      </c>
      <c r="D65" s="152" t="s">
        <v>7</v>
      </c>
      <c r="E65" s="1643"/>
      <c r="F65" s="1289"/>
      <c r="G65" s="1289"/>
      <c r="H65" s="1289"/>
      <c r="I65" s="1289"/>
      <c r="J65" s="1286" t="s">
        <v>29</v>
      </c>
      <c r="K65" s="1649"/>
      <c r="L65" s="1649"/>
      <c r="M65" s="1649"/>
      <c r="N65" s="1649"/>
      <c r="O65" s="1649"/>
      <c r="P65" s="1649" t="s">
        <v>49</v>
      </c>
      <c r="Q65" s="1650" t="s">
        <v>51</v>
      </c>
      <c r="R65" s="1649"/>
      <c r="S65" s="1649"/>
      <c r="T65" s="1649"/>
      <c r="U65" s="1649"/>
      <c r="V65" s="1649"/>
      <c r="W65" s="1649"/>
      <c r="X65" s="1652" t="s">
        <v>203</v>
      </c>
      <c r="Y65" s="1649"/>
      <c r="Z65" s="1649"/>
      <c r="AA65" s="1649"/>
      <c r="AB65" s="1649"/>
      <c r="AC65" s="1649"/>
      <c r="AD65" s="1649"/>
      <c r="AE65" s="1650" t="s">
        <v>29</v>
      </c>
      <c r="AF65" s="1289"/>
      <c r="AG65" s="1649"/>
      <c r="AH65" s="1649"/>
      <c r="AI65" s="1651"/>
      <c r="AJ65" s="32"/>
      <c r="AK65" s="33"/>
    </row>
    <row r="66" spans="1:37">
      <c r="B66" s="157">
        <v>1812</v>
      </c>
      <c r="C66" s="12"/>
      <c r="D66" s="158" t="s">
        <v>8</v>
      </c>
      <c r="E66" s="1643"/>
      <c r="F66" s="1289"/>
      <c r="G66" s="1289"/>
      <c r="H66" s="1289"/>
      <c r="I66" s="1289"/>
      <c r="J66" s="1286"/>
      <c r="K66" s="1289"/>
      <c r="L66" s="1289"/>
      <c r="M66" s="1289"/>
      <c r="N66" s="1289"/>
      <c r="O66" s="1289"/>
      <c r="P66" s="1653" t="s">
        <v>394</v>
      </c>
      <c r="Q66" s="1287"/>
      <c r="R66" s="1289"/>
      <c r="S66" s="1289"/>
      <c r="T66" s="1289"/>
      <c r="U66" s="1289"/>
      <c r="V66" s="1289"/>
      <c r="W66" s="1289"/>
      <c r="X66" s="1653" t="s">
        <v>325</v>
      </c>
      <c r="Y66" s="1289"/>
      <c r="Z66" s="1289"/>
      <c r="AA66" s="1289"/>
      <c r="AB66" s="1288" t="s">
        <v>31</v>
      </c>
      <c r="AC66" s="1653" t="s">
        <v>394</v>
      </c>
      <c r="AD66" s="1653" t="s">
        <v>394</v>
      </c>
      <c r="AE66" s="1287"/>
      <c r="AF66" s="1281" t="s">
        <v>29</v>
      </c>
      <c r="AG66" s="1289"/>
      <c r="AH66" s="1289"/>
      <c r="AI66" s="1644"/>
      <c r="AJ66" s="37">
        <f>SUM(E66:R66)</f>
        <v>0</v>
      </c>
      <c r="AK66" s="162">
        <f>SUM(E67:R67)</f>
        <v>0</v>
      </c>
    </row>
    <row r="67" spans="1:37">
      <c r="A67" s="39"/>
      <c r="B67" s="163"/>
      <c r="C67" s="98">
        <f>SUM(AJ65:AK67)</f>
        <v>0</v>
      </c>
      <c r="D67" s="164" t="s">
        <v>9</v>
      </c>
      <c r="E67" s="1639"/>
      <c r="F67" s="1293"/>
      <c r="G67" s="1293"/>
      <c r="H67" s="1293"/>
      <c r="I67" s="1293"/>
      <c r="J67" s="1294"/>
      <c r="K67" s="1293"/>
      <c r="L67" s="1293"/>
      <c r="M67" s="1293"/>
      <c r="N67" s="1293"/>
      <c r="O67" s="1293"/>
      <c r="P67" s="1293"/>
      <c r="Q67" s="1292"/>
      <c r="R67" s="1293"/>
      <c r="S67" s="1293"/>
      <c r="T67" s="1293"/>
      <c r="U67" s="1293"/>
      <c r="V67" s="1293"/>
      <c r="W67" s="1293"/>
      <c r="X67" s="1292"/>
      <c r="Y67" s="1293"/>
      <c r="Z67" s="1293"/>
      <c r="AA67" s="1293"/>
      <c r="AB67" s="1293"/>
      <c r="AC67" s="1293"/>
      <c r="AD67" s="1293"/>
      <c r="AE67" s="1292"/>
      <c r="AF67" s="1293"/>
      <c r="AG67" s="1293"/>
      <c r="AH67" s="1293"/>
      <c r="AI67" s="1640"/>
      <c r="AJ67" s="45"/>
      <c r="AK67" s="33"/>
    </row>
    <row r="68" spans="1:37">
      <c r="B68" s="168"/>
      <c r="C68" s="12" t="s">
        <v>43</v>
      </c>
      <c r="D68" s="152" t="s">
        <v>7</v>
      </c>
      <c r="E68" s="1643"/>
      <c r="F68" s="1289"/>
      <c r="G68" s="1289"/>
      <c r="H68" s="1289"/>
      <c r="I68" s="1289"/>
      <c r="J68" s="1286"/>
      <c r="K68" s="1649"/>
      <c r="L68" s="1649"/>
      <c r="M68" s="1649"/>
      <c r="N68" s="1649"/>
      <c r="O68" s="1281"/>
      <c r="P68" s="1281"/>
      <c r="Q68" s="1650"/>
      <c r="R68" s="1649"/>
      <c r="S68" s="1649"/>
      <c r="T68" s="1649"/>
      <c r="U68" s="1649"/>
      <c r="V68" s="1281"/>
      <c r="W68" s="1281"/>
      <c r="X68" s="1650"/>
      <c r="Y68" s="1649"/>
      <c r="Z68" s="1649"/>
      <c r="AA68" s="1649"/>
      <c r="AB68" s="1649"/>
      <c r="AC68" s="1281"/>
      <c r="AD68" s="1281"/>
      <c r="AE68" s="1650"/>
      <c r="AF68" s="1649"/>
      <c r="AG68" s="1649"/>
      <c r="AH68" s="1649"/>
      <c r="AI68" s="1651"/>
      <c r="AJ68" s="32"/>
      <c r="AK68" s="33"/>
    </row>
    <row r="69" spans="1:37">
      <c r="B69" s="172">
        <v>1722</v>
      </c>
      <c r="C69" s="12"/>
      <c r="D69" s="158" t="s">
        <v>8</v>
      </c>
      <c r="E69" s="1643"/>
      <c r="F69" s="1289"/>
      <c r="G69" s="1289"/>
      <c r="H69" s="1289"/>
      <c r="I69" s="1289"/>
      <c r="J69" s="1286"/>
      <c r="K69" s="1289"/>
      <c r="L69" s="1289"/>
      <c r="M69" s="1289"/>
      <c r="N69" s="1289"/>
      <c r="O69" s="1289"/>
      <c r="P69" s="1289"/>
      <c r="Q69" s="1287"/>
      <c r="R69" s="1289"/>
      <c r="S69" s="1289"/>
      <c r="T69" s="1289"/>
      <c r="U69" s="1289"/>
      <c r="V69" s="1289"/>
      <c r="W69" s="1289"/>
      <c r="X69" s="1287"/>
      <c r="Y69" s="1289"/>
      <c r="Z69" s="1289"/>
      <c r="AA69" s="1289"/>
      <c r="AB69" s="1289"/>
      <c r="AC69" s="1289"/>
      <c r="AD69" s="1289"/>
      <c r="AE69" s="1287"/>
      <c r="AF69" s="1289"/>
      <c r="AG69" s="1289"/>
      <c r="AH69" s="1289"/>
      <c r="AI69" s="1644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1643" t="s">
        <v>330</v>
      </c>
      <c r="F70" s="1293"/>
      <c r="G70" s="1293"/>
      <c r="H70" s="1293"/>
      <c r="I70" s="1293"/>
      <c r="J70" s="1286" t="s">
        <v>330</v>
      </c>
      <c r="K70" s="1293"/>
      <c r="L70" s="1293"/>
      <c r="M70" s="1293"/>
      <c r="N70" s="1293"/>
      <c r="O70" s="1293"/>
      <c r="P70" s="1293"/>
      <c r="Q70" s="1292"/>
      <c r="R70" s="1293"/>
      <c r="S70" s="1293"/>
      <c r="T70" s="1293"/>
      <c r="U70" s="1293"/>
      <c r="V70" s="1293"/>
      <c r="W70" s="1293"/>
      <c r="X70" s="1292"/>
      <c r="Y70" s="1293"/>
      <c r="Z70" s="1293"/>
      <c r="AA70" s="1293"/>
      <c r="AB70" s="1293"/>
      <c r="AC70" s="1293"/>
      <c r="AD70" s="1293"/>
      <c r="AE70" s="1292"/>
      <c r="AF70" s="1293"/>
      <c r="AG70" s="1293"/>
      <c r="AH70" s="1293"/>
      <c r="AI70" s="1640"/>
      <c r="AJ70" s="105"/>
      <c r="AK70" s="33"/>
    </row>
    <row r="71" spans="1:37">
      <c r="B71" s="168"/>
      <c r="C71" s="12" t="s">
        <v>11</v>
      </c>
      <c r="D71" s="152" t="s">
        <v>7</v>
      </c>
      <c r="E71" s="1654"/>
      <c r="F71" s="1209"/>
      <c r="G71" s="1209"/>
      <c r="H71" s="1209"/>
      <c r="I71" s="1209"/>
      <c r="J71" s="1209"/>
      <c r="K71" s="1209"/>
      <c r="L71" s="1209"/>
      <c r="M71" s="1209"/>
      <c r="N71" s="1209"/>
      <c r="O71" s="1209"/>
      <c r="P71" s="1209"/>
      <c r="Q71" s="1209"/>
      <c r="R71" s="1209"/>
      <c r="S71" s="1209"/>
      <c r="T71" s="1209"/>
      <c r="U71" s="1209"/>
      <c r="V71" s="1209"/>
      <c r="W71" s="1209"/>
      <c r="X71" s="1209"/>
      <c r="Y71" s="1209"/>
      <c r="Z71" s="1209"/>
      <c r="AA71" s="1209"/>
      <c r="AB71" s="1209"/>
      <c r="AC71" s="1209"/>
      <c r="AD71" s="1209"/>
      <c r="AE71" s="1209"/>
      <c r="AF71" s="1209"/>
      <c r="AG71" s="1209"/>
      <c r="AH71" s="1209"/>
      <c r="AI71" s="1655"/>
      <c r="AJ71" s="32"/>
      <c r="AK71" s="33"/>
    </row>
    <row r="72" spans="1:37">
      <c r="B72" s="172">
        <v>1722</v>
      </c>
      <c r="C72" s="12"/>
      <c r="D72" s="158" t="s">
        <v>8</v>
      </c>
      <c r="E72" s="1323"/>
      <c r="F72" s="1194"/>
      <c r="G72" s="1194"/>
      <c r="H72" s="1194"/>
      <c r="I72" s="1194"/>
      <c r="J72" s="1194"/>
      <c r="K72" s="1194"/>
      <c r="L72" s="1194"/>
      <c r="M72" s="1194"/>
      <c r="N72" s="1194"/>
      <c r="O72" s="1194"/>
      <c r="P72" s="1194"/>
      <c r="Q72" s="1194"/>
      <c r="R72" s="1194"/>
      <c r="S72" s="1194"/>
      <c r="T72" s="1194"/>
      <c r="U72" s="1194"/>
      <c r="V72" s="1194"/>
      <c r="W72" s="1194"/>
      <c r="X72" s="1194"/>
      <c r="Y72" s="1194"/>
      <c r="Z72" s="1194"/>
      <c r="AA72" s="1194"/>
      <c r="AB72" s="1194"/>
      <c r="AC72" s="1194"/>
      <c r="AD72" s="1194"/>
      <c r="AE72" s="1194"/>
      <c r="AF72" s="1194"/>
      <c r="AG72" s="1194"/>
      <c r="AH72" s="1194"/>
      <c r="AI72" s="1324"/>
      <c r="AJ72" s="37">
        <f>SUM(E72:S72)</f>
        <v>0</v>
      </c>
      <c r="AK72" s="162">
        <f>SUM(E73:R73)</f>
        <v>0</v>
      </c>
    </row>
    <row r="73" spans="1:37">
      <c r="A73" s="39"/>
      <c r="B73" s="173"/>
      <c r="C73" s="98">
        <f>SUM(AJ71:AK73)</f>
        <v>0</v>
      </c>
      <c r="D73" s="164" t="s">
        <v>9</v>
      </c>
      <c r="E73" s="1325"/>
      <c r="F73" s="1326"/>
      <c r="G73" s="1326"/>
      <c r="H73" s="1326"/>
      <c r="I73" s="1326"/>
      <c r="J73" s="1326"/>
      <c r="K73" s="1326"/>
      <c r="L73" s="1326"/>
      <c r="M73" s="1326"/>
      <c r="N73" s="1326"/>
      <c r="O73" s="1326"/>
      <c r="P73" s="1326"/>
      <c r="Q73" s="1326"/>
      <c r="R73" s="1326"/>
      <c r="S73" s="1326"/>
      <c r="T73" s="1326"/>
      <c r="U73" s="1326"/>
      <c r="V73" s="1326"/>
      <c r="W73" s="1326"/>
      <c r="X73" s="1326"/>
      <c r="Y73" s="1326"/>
      <c r="Z73" s="1326"/>
      <c r="AA73" s="1326"/>
      <c r="AB73" s="1326"/>
      <c r="AC73" s="1326"/>
      <c r="AD73" s="1326"/>
      <c r="AE73" s="1326"/>
      <c r="AF73" s="1326"/>
      <c r="AG73" s="1326"/>
      <c r="AH73" s="1326"/>
      <c r="AI73" s="1327"/>
      <c r="AJ73" s="105"/>
      <c r="AK73" s="33"/>
    </row>
    <row r="74" spans="1:37">
      <c r="A74" s="174"/>
      <c r="B74" s="175"/>
      <c r="C74" s="176"/>
      <c r="D74" s="177"/>
      <c r="E74" s="110"/>
      <c r="F74" s="109"/>
      <c r="G74" s="110"/>
      <c r="H74" s="109"/>
      <c r="I74" s="110"/>
      <c r="J74" s="109"/>
      <c r="K74" s="109"/>
      <c r="L74" s="110"/>
      <c r="M74" s="109"/>
      <c r="N74" s="110"/>
      <c r="O74" s="110" t="s">
        <v>44</v>
      </c>
      <c r="P74" s="109"/>
      <c r="Q74" s="109"/>
      <c r="R74" s="109"/>
      <c r="S74" s="110"/>
      <c r="T74" s="109"/>
      <c r="U74" s="109"/>
      <c r="V74" s="110"/>
      <c r="AJ74" s="111"/>
      <c r="AK74" s="111"/>
    </row>
    <row r="75" spans="1:37">
      <c r="A75" s="106" t="s">
        <v>4</v>
      </c>
      <c r="B75" s="178" t="s">
        <v>5</v>
      </c>
      <c r="C75" s="108" t="s">
        <v>27</v>
      </c>
      <c r="D75" s="109"/>
      <c r="E75" s="109"/>
      <c r="F75" s="109"/>
      <c r="G75" s="110"/>
      <c r="H75" s="110"/>
      <c r="I75" s="110"/>
      <c r="J75" s="109"/>
      <c r="K75" s="109"/>
      <c r="L75" s="109"/>
      <c r="M75" s="109"/>
      <c r="N75" s="110"/>
      <c r="O75" s="110"/>
      <c r="P75" s="110"/>
      <c r="Q75" s="109"/>
      <c r="R75" s="109"/>
      <c r="S75" s="109"/>
      <c r="T75" s="109"/>
      <c r="U75" s="109"/>
      <c r="V75" s="110"/>
      <c r="AJ75" s="111"/>
      <c r="AK75" s="111"/>
    </row>
    <row r="76" spans="1:37">
      <c r="A76" s="112">
        <v>8</v>
      </c>
      <c r="B76" s="179"/>
      <c r="C76" s="114" t="s">
        <v>45</v>
      </c>
      <c r="D76" s="112" t="s">
        <v>29</v>
      </c>
      <c r="E76" s="180">
        <f t="shared" ref="E76:AI76" si="5">COUNTIF(E$50:E$73,$D$76)</f>
        <v>1</v>
      </c>
      <c r="F76" s="180">
        <f t="shared" si="5"/>
        <v>1</v>
      </c>
      <c r="G76" s="180">
        <f t="shared" si="5"/>
        <v>1</v>
      </c>
      <c r="H76" s="180">
        <f t="shared" si="5"/>
        <v>1</v>
      </c>
      <c r="I76" s="180">
        <f t="shared" si="5"/>
        <v>1</v>
      </c>
      <c r="J76" s="180">
        <f t="shared" si="5"/>
        <v>1</v>
      </c>
      <c r="K76" s="180">
        <f t="shared" si="5"/>
        <v>1</v>
      </c>
      <c r="L76" s="180">
        <f t="shared" si="5"/>
        <v>1</v>
      </c>
      <c r="M76" s="180">
        <f t="shared" si="5"/>
        <v>1</v>
      </c>
      <c r="N76" s="180">
        <f t="shared" si="5"/>
        <v>1</v>
      </c>
      <c r="O76" s="180">
        <f t="shared" si="5"/>
        <v>1</v>
      </c>
      <c r="P76" s="180">
        <f t="shared" si="5"/>
        <v>1</v>
      </c>
      <c r="Q76" s="180">
        <f t="shared" si="5"/>
        <v>1</v>
      </c>
      <c r="R76" s="180">
        <f t="shared" si="5"/>
        <v>1</v>
      </c>
      <c r="S76" s="180">
        <f t="shared" si="5"/>
        <v>1</v>
      </c>
      <c r="T76" s="180">
        <f t="shared" si="5"/>
        <v>1</v>
      </c>
      <c r="U76" s="180">
        <f t="shared" si="5"/>
        <v>1</v>
      </c>
      <c r="V76" s="180">
        <f t="shared" si="5"/>
        <v>1</v>
      </c>
      <c r="W76" s="180">
        <f t="shared" si="5"/>
        <v>1</v>
      </c>
      <c r="X76" s="180">
        <f t="shared" si="5"/>
        <v>1</v>
      </c>
      <c r="Y76" s="180">
        <f t="shared" si="5"/>
        <v>1</v>
      </c>
      <c r="Z76" s="180">
        <f t="shared" si="5"/>
        <v>1</v>
      </c>
      <c r="AA76" s="180">
        <f t="shared" si="5"/>
        <v>1</v>
      </c>
      <c r="AB76" s="180">
        <f t="shared" si="5"/>
        <v>1</v>
      </c>
      <c r="AC76" s="180">
        <f t="shared" si="5"/>
        <v>1</v>
      </c>
      <c r="AD76" s="180">
        <f t="shared" si="5"/>
        <v>1</v>
      </c>
      <c r="AE76" s="180">
        <f t="shared" si="5"/>
        <v>1</v>
      </c>
      <c r="AF76" s="180">
        <f t="shared" si="5"/>
        <v>1</v>
      </c>
      <c r="AG76" s="180">
        <f t="shared" si="5"/>
        <v>1</v>
      </c>
      <c r="AH76" s="180">
        <f t="shared" si="5"/>
        <v>1</v>
      </c>
      <c r="AI76" s="180">
        <f t="shared" si="5"/>
        <v>1</v>
      </c>
      <c r="AJ76" s="117"/>
      <c r="AK76" s="117"/>
    </row>
    <row r="77" spans="1:37">
      <c r="A77" s="181">
        <v>8</v>
      </c>
      <c r="B77" s="182"/>
      <c r="C77" s="183" t="s">
        <v>46</v>
      </c>
      <c r="D77" s="184" t="s">
        <v>31</v>
      </c>
      <c r="E77" s="185">
        <f t="shared" ref="E77:AI77" si="6">COUNTIF(E$50:E$73,$D$77)</f>
        <v>1</v>
      </c>
      <c r="F77" s="185">
        <f t="shared" si="6"/>
        <v>1</v>
      </c>
      <c r="G77" s="185">
        <f t="shared" si="6"/>
        <v>1</v>
      </c>
      <c r="H77" s="185">
        <f t="shared" si="6"/>
        <v>1</v>
      </c>
      <c r="I77" s="185">
        <f t="shared" si="6"/>
        <v>1</v>
      </c>
      <c r="J77" s="185">
        <f t="shared" si="6"/>
        <v>1</v>
      </c>
      <c r="K77" s="185">
        <f t="shared" si="6"/>
        <v>1</v>
      </c>
      <c r="L77" s="185">
        <f t="shared" si="6"/>
        <v>1</v>
      </c>
      <c r="M77" s="185">
        <f t="shared" si="6"/>
        <v>1</v>
      </c>
      <c r="N77" s="185">
        <f t="shared" si="6"/>
        <v>1</v>
      </c>
      <c r="O77" s="185">
        <f t="shared" si="6"/>
        <v>1</v>
      </c>
      <c r="P77" s="185">
        <f t="shared" si="6"/>
        <v>1</v>
      </c>
      <c r="Q77" s="185">
        <f t="shared" si="6"/>
        <v>1</v>
      </c>
      <c r="R77" s="185">
        <f t="shared" si="6"/>
        <v>1</v>
      </c>
      <c r="S77" s="185">
        <f t="shared" si="6"/>
        <v>1</v>
      </c>
      <c r="T77" s="185">
        <f t="shared" si="6"/>
        <v>1</v>
      </c>
      <c r="U77" s="185">
        <f t="shared" si="6"/>
        <v>1</v>
      </c>
      <c r="V77" s="185">
        <f t="shared" si="6"/>
        <v>1</v>
      </c>
      <c r="W77" s="185">
        <f t="shared" si="6"/>
        <v>1</v>
      </c>
      <c r="X77" s="185">
        <f t="shared" si="6"/>
        <v>1</v>
      </c>
      <c r="Y77" s="185">
        <f t="shared" si="6"/>
        <v>1</v>
      </c>
      <c r="Z77" s="185">
        <f t="shared" si="6"/>
        <v>1</v>
      </c>
      <c r="AA77" s="185">
        <f t="shared" si="6"/>
        <v>1</v>
      </c>
      <c r="AB77" s="185">
        <f t="shared" si="6"/>
        <v>1</v>
      </c>
      <c r="AC77" s="185">
        <f t="shared" si="6"/>
        <v>1</v>
      </c>
      <c r="AD77" s="185">
        <f t="shared" si="6"/>
        <v>1</v>
      </c>
      <c r="AE77" s="185">
        <f t="shared" si="6"/>
        <v>1</v>
      </c>
      <c r="AF77" s="185">
        <f t="shared" si="6"/>
        <v>1</v>
      </c>
      <c r="AG77" s="185">
        <f t="shared" si="6"/>
        <v>1</v>
      </c>
      <c r="AH77" s="185">
        <f t="shared" si="6"/>
        <v>1</v>
      </c>
      <c r="AI77" s="185">
        <f t="shared" si="6"/>
        <v>1</v>
      </c>
      <c r="AJ77" s="117"/>
      <c r="AK77" s="117"/>
    </row>
    <row r="78" spans="1:37">
      <c r="A78" s="186"/>
      <c r="B78" s="187">
        <v>8</v>
      </c>
      <c r="C78" s="188" t="s">
        <v>47</v>
      </c>
      <c r="D78" s="189" t="s">
        <v>5</v>
      </c>
      <c r="E78" s="185">
        <f t="shared" ref="E78:AI78" si="7">COUNTIF(E$50:E$73,$D$78)</f>
        <v>0</v>
      </c>
      <c r="F78" s="185">
        <f t="shared" si="7"/>
        <v>1</v>
      </c>
      <c r="G78" s="185">
        <f t="shared" si="7"/>
        <v>1</v>
      </c>
      <c r="H78" s="185">
        <f t="shared" si="7"/>
        <v>0</v>
      </c>
      <c r="I78" s="185">
        <f t="shared" si="7"/>
        <v>1</v>
      </c>
      <c r="J78" s="185">
        <f t="shared" si="7"/>
        <v>1</v>
      </c>
      <c r="K78" s="185">
        <f t="shared" si="7"/>
        <v>0</v>
      </c>
      <c r="L78" s="185">
        <f t="shared" si="7"/>
        <v>1</v>
      </c>
      <c r="M78" s="185">
        <f t="shared" si="7"/>
        <v>1</v>
      </c>
      <c r="N78" s="185">
        <f t="shared" si="7"/>
        <v>0</v>
      </c>
      <c r="O78" s="185">
        <f t="shared" si="7"/>
        <v>1</v>
      </c>
      <c r="P78" s="185">
        <f t="shared" si="7"/>
        <v>0</v>
      </c>
      <c r="Q78" s="185">
        <f t="shared" si="7"/>
        <v>0</v>
      </c>
      <c r="R78" s="185">
        <f t="shared" si="7"/>
        <v>1</v>
      </c>
      <c r="S78" s="185">
        <f t="shared" si="7"/>
        <v>1</v>
      </c>
      <c r="T78" s="185">
        <f t="shared" si="7"/>
        <v>0</v>
      </c>
      <c r="U78" s="185">
        <f t="shared" si="7"/>
        <v>1</v>
      </c>
      <c r="V78" s="185">
        <f t="shared" si="7"/>
        <v>1</v>
      </c>
      <c r="W78" s="185">
        <f t="shared" si="7"/>
        <v>0</v>
      </c>
      <c r="X78" s="185">
        <f t="shared" si="7"/>
        <v>1</v>
      </c>
      <c r="Y78" s="185">
        <f t="shared" si="7"/>
        <v>1</v>
      </c>
      <c r="Z78" s="185">
        <f t="shared" si="7"/>
        <v>0</v>
      </c>
      <c r="AA78" s="185">
        <f t="shared" si="7"/>
        <v>1</v>
      </c>
      <c r="AB78" s="185">
        <f t="shared" si="7"/>
        <v>0</v>
      </c>
      <c r="AC78" s="185">
        <f t="shared" si="7"/>
        <v>0</v>
      </c>
      <c r="AD78" s="185">
        <f t="shared" si="7"/>
        <v>1</v>
      </c>
      <c r="AE78" s="185">
        <f t="shared" si="7"/>
        <v>1</v>
      </c>
      <c r="AF78" s="185">
        <f t="shared" si="7"/>
        <v>0</v>
      </c>
      <c r="AG78" s="185">
        <f t="shared" si="7"/>
        <v>1</v>
      </c>
      <c r="AH78" s="185">
        <f t="shared" si="7"/>
        <v>1</v>
      </c>
      <c r="AI78" s="185">
        <f t="shared" si="7"/>
        <v>0</v>
      </c>
      <c r="AJ78" s="117"/>
      <c r="AK78" s="117"/>
    </row>
    <row r="79" spans="1:37">
      <c r="A79" s="186"/>
      <c r="B79" s="187">
        <v>2</v>
      </c>
      <c r="C79" s="183" t="s">
        <v>48</v>
      </c>
      <c r="D79" s="189" t="s">
        <v>49</v>
      </c>
      <c r="E79" s="185">
        <f t="shared" ref="E79:AI79" si="8">COUNTIF(E$50:E$73,$D$79)</f>
        <v>1</v>
      </c>
      <c r="F79" s="185">
        <f t="shared" si="8"/>
        <v>0</v>
      </c>
      <c r="G79" s="185">
        <f t="shared" si="8"/>
        <v>0</v>
      </c>
      <c r="H79" s="185">
        <f t="shared" si="8"/>
        <v>1</v>
      </c>
      <c r="I79" s="185">
        <f t="shared" si="8"/>
        <v>0</v>
      </c>
      <c r="J79" s="185">
        <f t="shared" si="8"/>
        <v>0</v>
      </c>
      <c r="K79" s="185">
        <f t="shared" si="8"/>
        <v>1</v>
      </c>
      <c r="L79" s="185">
        <f t="shared" si="8"/>
        <v>0</v>
      </c>
      <c r="M79" s="185">
        <f t="shared" si="8"/>
        <v>0</v>
      </c>
      <c r="N79" s="185">
        <f t="shared" si="8"/>
        <v>1</v>
      </c>
      <c r="O79" s="185">
        <f t="shared" si="8"/>
        <v>0</v>
      </c>
      <c r="P79" s="185">
        <f t="shared" si="8"/>
        <v>1</v>
      </c>
      <c r="Q79" s="185">
        <f t="shared" si="8"/>
        <v>1</v>
      </c>
      <c r="R79" s="185">
        <f t="shared" si="8"/>
        <v>0</v>
      </c>
      <c r="S79" s="185">
        <f t="shared" si="8"/>
        <v>0</v>
      </c>
      <c r="T79" s="185">
        <f t="shared" si="8"/>
        <v>1</v>
      </c>
      <c r="U79" s="185">
        <f t="shared" si="8"/>
        <v>0</v>
      </c>
      <c r="V79" s="185">
        <f t="shared" si="8"/>
        <v>0</v>
      </c>
      <c r="W79" s="185">
        <f t="shared" si="8"/>
        <v>1</v>
      </c>
      <c r="X79" s="185">
        <f t="shared" si="8"/>
        <v>0</v>
      </c>
      <c r="Y79" s="185">
        <f t="shared" si="8"/>
        <v>0</v>
      </c>
      <c r="Z79" s="185">
        <f t="shared" si="8"/>
        <v>1</v>
      </c>
      <c r="AA79" s="185">
        <f t="shared" si="8"/>
        <v>0</v>
      </c>
      <c r="AB79" s="185">
        <f t="shared" si="8"/>
        <v>1</v>
      </c>
      <c r="AC79" s="185">
        <f t="shared" si="8"/>
        <v>1</v>
      </c>
      <c r="AD79" s="185">
        <f t="shared" si="8"/>
        <v>0</v>
      </c>
      <c r="AE79" s="185">
        <f t="shared" si="8"/>
        <v>0</v>
      </c>
      <c r="AF79" s="185">
        <f t="shared" si="8"/>
        <v>1</v>
      </c>
      <c r="AG79" s="185">
        <f t="shared" si="8"/>
        <v>0</v>
      </c>
      <c r="AH79" s="185">
        <f t="shared" si="8"/>
        <v>0</v>
      </c>
      <c r="AI79" s="185">
        <f t="shared" si="8"/>
        <v>1</v>
      </c>
      <c r="AJ79" s="117"/>
      <c r="AK79" s="117"/>
    </row>
    <row r="80" spans="1:37">
      <c r="A80" s="190"/>
      <c r="B80" s="191">
        <v>6</v>
      </c>
      <c r="C80" s="192" t="s">
        <v>50</v>
      </c>
      <c r="D80" s="122" t="s">
        <v>51</v>
      </c>
      <c r="E80" s="123">
        <f t="shared" ref="E80:AI80" si="9">COUNTIF(E$50:E$73,$D$80)</f>
        <v>1</v>
      </c>
      <c r="F80" s="123">
        <f t="shared" si="9"/>
        <v>0</v>
      </c>
      <c r="G80" s="123">
        <f t="shared" si="9"/>
        <v>0</v>
      </c>
      <c r="H80" s="123">
        <f t="shared" si="9"/>
        <v>1</v>
      </c>
      <c r="I80" s="123">
        <f t="shared" si="9"/>
        <v>0</v>
      </c>
      <c r="J80" s="123">
        <f t="shared" si="9"/>
        <v>0</v>
      </c>
      <c r="K80" s="123">
        <f t="shared" si="9"/>
        <v>1</v>
      </c>
      <c r="L80" s="123">
        <f t="shared" si="9"/>
        <v>0</v>
      </c>
      <c r="M80" s="123">
        <f t="shared" si="9"/>
        <v>0</v>
      </c>
      <c r="N80" s="123">
        <f t="shared" si="9"/>
        <v>1</v>
      </c>
      <c r="O80" s="123">
        <f t="shared" si="9"/>
        <v>0</v>
      </c>
      <c r="P80" s="123">
        <f t="shared" si="9"/>
        <v>1</v>
      </c>
      <c r="Q80" s="123">
        <f t="shared" si="9"/>
        <v>1</v>
      </c>
      <c r="R80" s="123">
        <f t="shared" si="9"/>
        <v>0</v>
      </c>
      <c r="S80" s="123">
        <f t="shared" si="9"/>
        <v>0</v>
      </c>
      <c r="T80" s="123">
        <f t="shared" si="9"/>
        <v>1</v>
      </c>
      <c r="U80" s="123">
        <f t="shared" si="9"/>
        <v>0</v>
      </c>
      <c r="V80" s="123">
        <f t="shared" si="9"/>
        <v>0</v>
      </c>
      <c r="W80" s="123">
        <f t="shared" si="9"/>
        <v>1</v>
      </c>
      <c r="X80" s="123">
        <f t="shared" si="9"/>
        <v>0</v>
      </c>
      <c r="Y80" s="123">
        <f t="shared" si="9"/>
        <v>0</v>
      </c>
      <c r="Z80" s="123">
        <f t="shared" si="9"/>
        <v>1</v>
      </c>
      <c r="AA80" s="123">
        <f t="shared" si="9"/>
        <v>0</v>
      </c>
      <c r="AB80" s="123">
        <f t="shared" si="9"/>
        <v>1</v>
      </c>
      <c r="AC80" s="123">
        <f t="shared" si="9"/>
        <v>1</v>
      </c>
      <c r="AD80" s="123">
        <f t="shared" si="9"/>
        <v>0</v>
      </c>
      <c r="AE80" s="123">
        <f t="shared" si="9"/>
        <v>0</v>
      </c>
      <c r="AF80" s="123">
        <f t="shared" si="9"/>
        <v>1</v>
      </c>
      <c r="AG80" s="123">
        <f t="shared" si="9"/>
        <v>0</v>
      </c>
      <c r="AH80" s="123">
        <f t="shared" si="9"/>
        <v>0</v>
      </c>
      <c r="AI80" s="123">
        <f t="shared" si="9"/>
        <v>1</v>
      </c>
      <c r="AJ80" s="117"/>
      <c r="AK80" s="117"/>
    </row>
    <row r="82" spans="1:37">
      <c r="A82" s="127" t="s">
        <v>32</v>
      </c>
      <c r="B82" s="193"/>
      <c r="C82" s="129">
        <f>SUM(AJ50:AJ73)</f>
        <v>0</v>
      </c>
      <c r="D82" s="130"/>
      <c r="E82" s="194">
        <f t="shared" ref="E82:O82" si="10">SUM(H50:H73)</f>
        <v>0</v>
      </c>
      <c r="F82" s="194">
        <f t="shared" si="10"/>
        <v>0</v>
      </c>
      <c r="G82" s="194">
        <f t="shared" si="10"/>
        <v>0</v>
      </c>
      <c r="H82" s="194">
        <f t="shared" si="10"/>
        <v>0</v>
      </c>
      <c r="I82" s="194">
        <f t="shared" si="10"/>
        <v>0</v>
      </c>
      <c r="J82" s="194">
        <f t="shared" si="10"/>
        <v>0</v>
      </c>
      <c r="K82" s="194">
        <f t="shared" si="10"/>
        <v>0</v>
      </c>
      <c r="L82" s="194">
        <f t="shared" si="10"/>
        <v>0</v>
      </c>
      <c r="M82" s="194">
        <f t="shared" si="10"/>
        <v>0</v>
      </c>
      <c r="N82" s="194">
        <f t="shared" si="10"/>
        <v>0</v>
      </c>
      <c r="O82" s="194">
        <f t="shared" si="10"/>
        <v>0</v>
      </c>
      <c r="P82" s="194">
        <f>SUM(AJ50:AJ73)</f>
        <v>0</v>
      </c>
      <c r="Q82" s="194">
        <f>SUM(T50:T73)</f>
        <v>0</v>
      </c>
      <c r="R82" s="194">
        <f>SUM(AJ50:AJ73)</f>
        <v>0</v>
      </c>
      <c r="S82" s="194">
        <f>SUM(AK50:AK73)</f>
        <v>0</v>
      </c>
      <c r="T82" s="194">
        <f>SUM(AL50:AL73)</f>
        <v>0</v>
      </c>
      <c r="U82" s="194">
        <f>SUM(AM50:AM73)</f>
        <v>0</v>
      </c>
      <c r="V82" s="194">
        <f t="shared" ref="V82:AI82" si="11">SUM(AJ50:AJ73)</f>
        <v>0</v>
      </c>
      <c r="W82" s="194">
        <f t="shared" si="11"/>
        <v>0</v>
      </c>
      <c r="X82" s="194">
        <f t="shared" si="11"/>
        <v>0</v>
      </c>
      <c r="Y82" s="194">
        <f t="shared" si="11"/>
        <v>0</v>
      </c>
      <c r="Z82" s="194">
        <f t="shared" si="11"/>
        <v>0</v>
      </c>
      <c r="AA82" s="194">
        <f t="shared" si="11"/>
        <v>0</v>
      </c>
      <c r="AB82" s="194">
        <f t="shared" si="11"/>
        <v>0</v>
      </c>
      <c r="AC82" s="194">
        <f t="shared" si="11"/>
        <v>0</v>
      </c>
      <c r="AD82" s="194">
        <f t="shared" si="11"/>
        <v>0</v>
      </c>
      <c r="AE82" s="194">
        <f t="shared" si="11"/>
        <v>0</v>
      </c>
      <c r="AF82" s="194">
        <f t="shared" si="11"/>
        <v>0</v>
      </c>
      <c r="AG82" s="194">
        <f t="shared" si="11"/>
        <v>0</v>
      </c>
      <c r="AH82" s="194">
        <f t="shared" si="11"/>
        <v>0</v>
      </c>
      <c r="AI82" s="194">
        <f t="shared" si="11"/>
        <v>0</v>
      </c>
      <c r="AJ82" s="132">
        <f>SUM(E82:Q82)</f>
        <v>0</v>
      </c>
      <c r="AK82" s="133" t="s">
        <v>33</v>
      </c>
    </row>
    <row r="83" spans="1:37">
      <c r="A83" s="135" t="s">
        <v>34</v>
      </c>
      <c r="B83" s="195"/>
      <c r="C83" s="196">
        <f>SUM(AK50:AK73)</f>
        <v>0</v>
      </c>
      <c r="D83" s="130"/>
      <c r="E83" s="197" t="str">
        <f t="shared" ref="E83:AI83" si="12">IF(E82=24,1,"ERRORE")</f>
        <v>ERRORE</v>
      </c>
      <c r="F83" s="197" t="str">
        <f t="shared" si="12"/>
        <v>ERRORE</v>
      </c>
      <c r="G83" s="197" t="str">
        <f t="shared" si="12"/>
        <v>ERRORE</v>
      </c>
      <c r="H83" s="197" t="str">
        <f t="shared" si="12"/>
        <v>ERRORE</v>
      </c>
      <c r="I83" s="197" t="str">
        <f t="shared" si="12"/>
        <v>ERRORE</v>
      </c>
      <c r="J83" s="197" t="str">
        <f t="shared" si="12"/>
        <v>ERRORE</v>
      </c>
      <c r="K83" s="197" t="str">
        <f t="shared" si="12"/>
        <v>ERRORE</v>
      </c>
      <c r="L83" s="197" t="str">
        <f t="shared" si="12"/>
        <v>ERRORE</v>
      </c>
      <c r="M83" s="197" t="str">
        <f t="shared" si="12"/>
        <v>ERRORE</v>
      </c>
      <c r="N83" s="197" t="str">
        <f t="shared" si="12"/>
        <v>ERRORE</v>
      </c>
      <c r="O83" s="197" t="str">
        <f t="shared" si="12"/>
        <v>ERRORE</v>
      </c>
      <c r="P83" s="197" t="str">
        <f t="shared" si="12"/>
        <v>ERRORE</v>
      </c>
      <c r="Q83" s="197" t="str">
        <f t="shared" si="12"/>
        <v>ERRORE</v>
      </c>
      <c r="R83" s="197" t="str">
        <f t="shared" si="12"/>
        <v>ERRORE</v>
      </c>
      <c r="S83" s="197" t="str">
        <f t="shared" si="12"/>
        <v>ERRORE</v>
      </c>
      <c r="T83" s="197" t="str">
        <f t="shared" si="12"/>
        <v>ERRORE</v>
      </c>
      <c r="U83" s="197" t="str">
        <f t="shared" si="12"/>
        <v>ERRORE</v>
      </c>
      <c r="V83" s="197" t="str">
        <f t="shared" si="12"/>
        <v>ERRORE</v>
      </c>
      <c r="W83" s="197" t="str">
        <f t="shared" si="12"/>
        <v>ERRORE</v>
      </c>
      <c r="X83" s="197" t="str">
        <f t="shared" si="12"/>
        <v>ERRORE</v>
      </c>
      <c r="Y83" s="197" t="str">
        <f t="shared" si="12"/>
        <v>ERRORE</v>
      </c>
      <c r="Z83" s="197" t="str">
        <f t="shared" si="12"/>
        <v>ERRORE</v>
      </c>
      <c r="AA83" s="197" t="str">
        <f t="shared" si="12"/>
        <v>ERRORE</v>
      </c>
      <c r="AB83" s="197" t="str">
        <f t="shared" si="12"/>
        <v>ERRORE</v>
      </c>
      <c r="AC83" s="197" t="str">
        <f t="shared" si="12"/>
        <v>ERRORE</v>
      </c>
      <c r="AD83" s="197" t="str">
        <f t="shared" si="12"/>
        <v>ERRORE</v>
      </c>
      <c r="AE83" s="197" t="str">
        <f t="shared" si="12"/>
        <v>ERRORE</v>
      </c>
      <c r="AF83" s="197" t="str">
        <f t="shared" si="12"/>
        <v>ERRORE</v>
      </c>
      <c r="AG83" s="197" t="str">
        <f t="shared" si="12"/>
        <v>ERRORE</v>
      </c>
      <c r="AH83" s="197" t="str">
        <f t="shared" si="12"/>
        <v>ERRORE</v>
      </c>
      <c r="AI83" s="197" t="str">
        <f t="shared" si="12"/>
        <v>ERRORE</v>
      </c>
      <c r="AJ83" s="138">
        <f>SUM(AJ50:AK73)</f>
        <v>0</v>
      </c>
      <c r="AK83" s="133" t="s">
        <v>35</v>
      </c>
    </row>
    <row r="84" spans="1:37">
      <c r="A84" s="139" t="s">
        <v>36</v>
      </c>
      <c r="B84" s="198"/>
      <c r="C84" s="141">
        <f>SUM(C82:C83)</f>
        <v>0</v>
      </c>
      <c r="D84" s="130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199"/>
      <c r="AK84" s="133"/>
    </row>
    <row r="85" spans="1:37">
      <c r="A85" s="76"/>
      <c r="B85" s="76"/>
      <c r="C85" s="76"/>
      <c r="D85" s="76"/>
      <c r="E85" s="200" t="s">
        <v>11</v>
      </c>
      <c r="F85" s="200">
        <v>1</v>
      </c>
      <c r="G85" s="200"/>
      <c r="H85" s="200"/>
      <c r="I85" s="201"/>
      <c r="J85" s="200" t="s">
        <v>11</v>
      </c>
      <c r="K85" s="200" t="s">
        <v>11</v>
      </c>
      <c r="L85" s="200"/>
      <c r="M85" s="200">
        <v>2</v>
      </c>
      <c r="N85" s="200"/>
      <c r="O85" s="200"/>
      <c r="P85" s="200"/>
      <c r="Q85" s="200" t="s">
        <v>11</v>
      </c>
      <c r="R85" s="200" t="s">
        <v>11</v>
      </c>
      <c r="S85" s="200"/>
      <c r="T85" s="200">
        <v>3</v>
      </c>
      <c r="U85" s="200"/>
      <c r="V85" s="200"/>
      <c r="W85" s="200"/>
      <c r="X85" s="200" t="s">
        <v>11</v>
      </c>
      <c r="Y85" s="200" t="s">
        <v>11</v>
      </c>
      <c r="Z85" s="200"/>
      <c r="AA85" s="200">
        <v>4</v>
      </c>
      <c r="AB85" s="200"/>
      <c r="AC85" s="200"/>
      <c r="AD85" s="200" t="s">
        <v>11</v>
      </c>
      <c r="AE85" s="200" t="s">
        <v>11</v>
      </c>
      <c r="AF85" s="200" t="s">
        <v>11</v>
      </c>
      <c r="AG85" s="200"/>
      <c r="AH85" s="200">
        <v>1</v>
      </c>
      <c r="AI85" s="200" t="s">
        <v>11</v>
      </c>
    </row>
    <row r="86" spans="1:37">
      <c r="A86" s="142"/>
      <c r="B86" s="142"/>
      <c r="C86" s="16"/>
      <c r="D86" s="142"/>
      <c r="E86" s="202">
        <v>1</v>
      </c>
      <c r="F86" s="18">
        <v>2</v>
      </c>
      <c r="G86" s="18">
        <v>3</v>
      </c>
      <c r="H86" s="203">
        <v>4</v>
      </c>
      <c r="I86" s="203">
        <v>5</v>
      </c>
      <c r="J86" s="203">
        <v>6</v>
      </c>
      <c r="K86" s="19">
        <v>7</v>
      </c>
      <c r="L86" s="204">
        <v>8</v>
      </c>
      <c r="M86" s="204">
        <v>9</v>
      </c>
      <c r="N86" s="204">
        <v>10</v>
      </c>
      <c r="O86" s="204">
        <v>11</v>
      </c>
      <c r="P86" s="204">
        <v>12</v>
      </c>
      <c r="Q86" s="204">
        <v>13</v>
      </c>
      <c r="R86" s="204">
        <v>14</v>
      </c>
      <c r="S86" s="204">
        <v>15</v>
      </c>
      <c r="T86" s="204">
        <v>16</v>
      </c>
      <c r="U86" s="204">
        <v>17</v>
      </c>
      <c r="V86" s="204">
        <v>18</v>
      </c>
      <c r="W86" s="204">
        <v>19</v>
      </c>
      <c r="X86" s="204">
        <v>20</v>
      </c>
      <c r="Y86" s="204">
        <v>21</v>
      </c>
      <c r="Z86" s="204">
        <v>22</v>
      </c>
      <c r="AA86" s="204">
        <v>23</v>
      </c>
      <c r="AB86" s="204">
        <v>24</v>
      </c>
      <c r="AC86" s="204">
        <v>25</v>
      </c>
      <c r="AD86" s="204">
        <v>26</v>
      </c>
      <c r="AE86" s="204">
        <v>27</v>
      </c>
      <c r="AF86" s="18">
        <v>28</v>
      </c>
      <c r="AG86" s="18">
        <v>29</v>
      </c>
      <c r="AH86" s="18">
        <v>30</v>
      </c>
      <c r="AI86" s="18">
        <v>31</v>
      </c>
      <c r="AJ86" s="142"/>
      <c r="AK86" s="142"/>
    </row>
    <row r="87" spans="1:37">
      <c r="A87" s="142"/>
      <c r="B87" s="142"/>
      <c r="C87" s="205" t="s">
        <v>52</v>
      </c>
      <c r="D87" s="142"/>
      <c r="E87" s="1330" t="s">
        <v>29</v>
      </c>
      <c r="F87" s="1328" t="s">
        <v>29</v>
      </c>
      <c r="G87" s="1328" t="s">
        <v>187</v>
      </c>
      <c r="H87" s="1328" t="s">
        <v>188</v>
      </c>
      <c r="I87" s="1328" t="s">
        <v>89</v>
      </c>
      <c r="J87" s="1330" t="s">
        <v>4</v>
      </c>
      <c r="K87" s="1328" t="s">
        <v>186</v>
      </c>
      <c r="L87" s="1328" t="s">
        <v>29</v>
      </c>
      <c r="M87" s="80" t="s">
        <v>29</v>
      </c>
      <c r="N87" s="80" t="s">
        <v>187</v>
      </c>
      <c r="O87" s="80" t="s">
        <v>188</v>
      </c>
      <c r="P87" s="80" t="s">
        <v>89</v>
      </c>
      <c r="Q87" s="1329" t="s">
        <v>4</v>
      </c>
      <c r="R87" s="1328" t="s">
        <v>186</v>
      </c>
      <c r="S87" s="1328" t="s">
        <v>29</v>
      </c>
      <c r="T87" s="1328" t="s">
        <v>29</v>
      </c>
      <c r="U87" s="1328" t="s">
        <v>187</v>
      </c>
      <c r="V87" s="1328" t="s">
        <v>188</v>
      </c>
      <c r="W87" s="1328" t="s">
        <v>89</v>
      </c>
      <c r="X87" s="1329" t="s">
        <v>4</v>
      </c>
      <c r="Y87" s="1328" t="s">
        <v>186</v>
      </c>
      <c r="Z87" s="1328" t="s">
        <v>29</v>
      </c>
      <c r="AA87" s="1328" t="s">
        <v>29</v>
      </c>
      <c r="AB87" s="1328" t="s">
        <v>187</v>
      </c>
      <c r="AC87" s="1328" t="s">
        <v>188</v>
      </c>
      <c r="AD87" s="1328" t="s">
        <v>89</v>
      </c>
      <c r="AE87" s="1329" t="s">
        <v>4</v>
      </c>
      <c r="AF87" s="1328" t="s">
        <v>186</v>
      </c>
      <c r="AG87" s="1328" t="s">
        <v>29</v>
      </c>
      <c r="AH87" s="1328" t="s">
        <v>29</v>
      </c>
      <c r="AI87" s="1328" t="s">
        <v>187</v>
      </c>
      <c r="AJ87" s="82" t="s">
        <v>4</v>
      </c>
      <c r="AK87" s="28" t="s">
        <v>5</v>
      </c>
    </row>
    <row r="88" spans="1:37">
      <c r="A88" s="142"/>
      <c r="B88" s="206"/>
      <c r="C88" s="12" t="s">
        <v>53</v>
      </c>
      <c r="D88" s="207" t="s">
        <v>7</v>
      </c>
      <c r="E88" s="1342" t="s">
        <v>201</v>
      </c>
      <c r="F88" s="1338" t="s">
        <v>62</v>
      </c>
      <c r="G88" s="1338" t="s">
        <v>29</v>
      </c>
      <c r="H88" s="1338" t="s">
        <v>88</v>
      </c>
      <c r="I88" s="1338" t="s">
        <v>88</v>
      </c>
      <c r="J88" s="1342" t="s">
        <v>88</v>
      </c>
      <c r="K88" s="1334" t="s">
        <v>29</v>
      </c>
      <c r="L88" s="1334" t="s">
        <v>29</v>
      </c>
      <c r="M88" s="1334" t="s">
        <v>62</v>
      </c>
      <c r="N88" s="1334" t="s">
        <v>31</v>
      </c>
      <c r="O88" s="1334" t="s">
        <v>88</v>
      </c>
      <c r="P88" s="1334" t="s">
        <v>29</v>
      </c>
      <c r="Q88" s="1333" t="s">
        <v>88</v>
      </c>
      <c r="R88" s="1334" t="s">
        <v>62</v>
      </c>
      <c r="S88" s="1334" t="s">
        <v>29</v>
      </c>
      <c r="T88" s="1336" t="s">
        <v>29</v>
      </c>
      <c r="U88" s="1334" t="s">
        <v>29</v>
      </c>
      <c r="V88" s="1339" t="s">
        <v>88</v>
      </c>
      <c r="W88" s="1334" t="s">
        <v>88</v>
      </c>
      <c r="X88" s="1333" t="s">
        <v>88</v>
      </c>
      <c r="Y88" s="1334" t="s">
        <v>29</v>
      </c>
      <c r="Z88" s="1334" t="s">
        <v>29</v>
      </c>
      <c r="AA88" s="1334" t="s">
        <v>29</v>
      </c>
      <c r="AB88" s="1334" t="s">
        <v>31</v>
      </c>
      <c r="AC88" s="1334" t="s">
        <v>88</v>
      </c>
      <c r="AD88" s="1332" t="s">
        <v>201</v>
      </c>
      <c r="AE88" s="1333" t="s">
        <v>88</v>
      </c>
      <c r="AF88" s="1334" t="s">
        <v>62</v>
      </c>
      <c r="AG88" s="1334" t="s">
        <v>29</v>
      </c>
      <c r="AH88" s="1336" t="s">
        <v>29</v>
      </c>
      <c r="AI88" s="1334" t="s">
        <v>29</v>
      </c>
      <c r="AJ88" s="212"/>
      <c r="AK88" s="213"/>
    </row>
    <row r="89" spans="1:37">
      <c r="A89" s="142"/>
      <c r="B89" s="206"/>
      <c r="C89" s="12"/>
      <c r="D89" s="207"/>
      <c r="E89" s="1347"/>
      <c r="F89" s="1352"/>
      <c r="G89" s="1352"/>
      <c r="H89" s="1352"/>
      <c r="I89" s="1352"/>
      <c r="J89" s="1351"/>
      <c r="K89" s="1345"/>
      <c r="L89" s="1345"/>
      <c r="M89" s="1345"/>
      <c r="N89" s="1345"/>
      <c r="O89" s="1345"/>
      <c r="P89" s="1345"/>
      <c r="Q89" s="1344"/>
      <c r="R89" s="1345"/>
      <c r="S89" s="1345"/>
      <c r="T89" s="1346" t="s">
        <v>203</v>
      </c>
      <c r="U89" s="1345"/>
      <c r="V89" s="1348"/>
      <c r="W89" s="1345" t="s">
        <v>11</v>
      </c>
      <c r="X89" s="1344"/>
      <c r="Y89" s="1345"/>
      <c r="Z89" s="1345"/>
      <c r="AA89" s="1345" t="s">
        <v>31</v>
      </c>
      <c r="AB89" s="1345"/>
      <c r="AC89" s="1345"/>
      <c r="AD89" s="1343"/>
      <c r="AE89" s="1344"/>
      <c r="AF89" s="1345"/>
      <c r="AG89" s="1345"/>
      <c r="AH89" s="1346" t="s">
        <v>203</v>
      </c>
      <c r="AI89" s="1345"/>
      <c r="AJ89" s="212"/>
      <c r="AK89" s="213"/>
    </row>
    <row r="90" spans="1:37">
      <c r="A90" s="142"/>
      <c r="B90" s="214">
        <v>1234</v>
      </c>
      <c r="C90" s="12"/>
      <c r="D90" s="215" t="s">
        <v>54</v>
      </c>
      <c r="E90" s="1347"/>
      <c r="F90" s="1352"/>
      <c r="G90" s="1352"/>
      <c r="H90" s="1352"/>
      <c r="I90" s="1352"/>
      <c r="J90" s="1351"/>
      <c r="K90" s="1345"/>
      <c r="L90" s="1345"/>
      <c r="M90" s="1345"/>
      <c r="N90" s="1345"/>
      <c r="O90" s="1345"/>
      <c r="P90" s="1345"/>
      <c r="Q90" s="1344"/>
      <c r="R90" s="1345"/>
      <c r="S90" s="1345"/>
      <c r="T90" s="1353">
        <v>5</v>
      </c>
      <c r="U90" s="1345"/>
      <c r="V90" s="1345"/>
      <c r="W90" s="1345"/>
      <c r="X90" s="1344"/>
      <c r="Y90" s="1345"/>
      <c r="Z90" s="1345"/>
      <c r="AA90" s="1345"/>
      <c r="AB90" s="1345"/>
      <c r="AC90" s="1345"/>
      <c r="AD90" s="1353" t="s">
        <v>11</v>
      </c>
      <c r="AE90" s="1344"/>
      <c r="AF90" s="1345"/>
      <c r="AG90" s="1345"/>
      <c r="AH90" s="1353">
        <v>5</v>
      </c>
      <c r="AI90" s="1345"/>
      <c r="AJ90" s="219">
        <f>SUM(F90:AE90)</f>
        <v>5</v>
      </c>
      <c r="AK90" s="220">
        <f>SUM(F91:AE91)</f>
        <v>0</v>
      </c>
    </row>
    <row r="91" spans="1:37">
      <c r="A91" s="221"/>
      <c r="B91" s="40"/>
      <c r="C91" s="98">
        <f>SUM(AJ88:AK91)</f>
        <v>5</v>
      </c>
      <c r="D91" s="222" t="s">
        <v>55</v>
      </c>
      <c r="E91" s="1656"/>
      <c r="F91" s="1657"/>
      <c r="G91" s="1657"/>
      <c r="H91" s="1657"/>
      <c r="I91" s="1657"/>
      <c r="J91" s="1658"/>
      <c r="K91" s="1659"/>
      <c r="L91" s="1659"/>
      <c r="M91" s="1659"/>
      <c r="N91" s="1659"/>
      <c r="O91" s="1659"/>
      <c r="P91" s="1659"/>
      <c r="Q91" s="1660"/>
      <c r="R91" s="1659"/>
      <c r="S91" s="1659"/>
      <c r="T91" s="1354" t="s">
        <v>333</v>
      </c>
      <c r="U91" s="1659"/>
      <c r="V91" s="1661"/>
      <c r="W91" s="1659"/>
      <c r="X91" s="1660"/>
      <c r="Y91" s="1659"/>
      <c r="Z91" s="1659"/>
      <c r="AA91" s="1659"/>
      <c r="AB91" s="1659"/>
      <c r="AC91" s="1659"/>
      <c r="AD91" s="1354" t="s">
        <v>332</v>
      </c>
      <c r="AE91" s="1660"/>
      <c r="AF91" s="1659"/>
      <c r="AG91" s="1659"/>
      <c r="AH91" s="1354" t="s">
        <v>333</v>
      </c>
      <c r="AI91" s="1659"/>
      <c r="AJ91" s="229"/>
      <c r="AK91" s="213"/>
    </row>
    <row r="92" spans="1:37">
      <c r="A92" s="142"/>
      <c r="B92" s="29"/>
      <c r="C92" s="12" t="s">
        <v>56</v>
      </c>
      <c r="D92" s="207" t="s">
        <v>7</v>
      </c>
      <c r="E92" s="1368"/>
      <c r="F92" s="1369"/>
      <c r="G92" s="1369"/>
      <c r="H92" s="1369" t="s">
        <v>89</v>
      </c>
      <c r="I92" s="1369" t="s">
        <v>89</v>
      </c>
      <c r="J92" s="1370" t="s">
        <v>138</v>
      </c>
      <c r="K92" s="1367"/>
      <c r="L92" s="1367"/>
      <c r="M92" s="1367"/>
      <c r="N92" s="1367"/>
      <c r="O92" s="1367" t="s">
        <v>89</v>
      </c>
      <c r="P92" s="1367" t="s">
        <v>89</v>
      </c>
      <c r="Q92" s="1366" t="s">
        <v>138</v>
      </c>
      <c r="R92" s="1367"/>
      <c r="S92" s="1367"/>
      <c r="T92" s="1367"/>
      <c r="U92" s="1367"/>
      <c r="V92" s="1367" t="s">
        <v>89</v>
      </c>
      <c r="W92" s="1662" t="s">
        <v>334</v>
      </c>
      <c r="X92" s="1366" t="s">
        <v>138</v>
      </c>
      <c r="Y92" s="1367"/>
      <c r="Z92" s="1367"/>
      <c r="AA92" s="1367"/>
      <c r="AB92" s="1367"/>
      <c r="AC92" s="1367" t="s">
        <v>89</v>
      </c>
      <c r="AD92" s="1367" t="s">
        <v>89</v>
      </c>
      <c r="AE92" s="1366" t="s">
        <v>138</v>
      </c>
      <c r="AF92" s="1367"/>
      <c r="AG92" s="1367"/>
      <c r="AH92" s="1367"/>
      <c r="AI92" s="1367"/>
      <c r="AJ92" s="212"/>
      <c r="AK92" s="213"/>
    </row>
    <row r="93" spans="1:37">
      <c r="A93" s="142"/>
      <c r="B93" s="29"/>
      <c r="C93" s="12"/>
      <c r="D93" s="207"/>
      <c r="E93" s="1368"/>
      <c r="F93" s="1369"/>
      <c r="G93" s="1369"/>
      <c r="H93" s="1369"/>
      <c r="I93" s="1369" t="s">
        <v>11</v>
      </c>
      <c r="J93" s="1370"/>
      <c r="K93" s="1367"/>
      <c r="L93" s="1367"/>
      <c r="M93" s="1367"/>
      <c r="N93" s="1367"/>
      <c r="O93" s="1367"/>
      <c r="P93" s="1367"/>
      <c r="Q93" s="1366"/>
      <c r="R93" s="1367"/>
      <c r="S93" s="1367"/>
      <c r="T93" s="1367"/>
      <c r="U93" s="1367"/>
      <c r="V93" s="1390" t="s">
        <v>11</v>
      </c>
      <c r="W93" s="1663" t="s">
        <v>341</v>
      </c>
      <c r="X93" s="1366"/>
      <c r="Y93" s="1367"/>
      <c r="Z93" s="1367"/>
      <c r="AA93" s="1367"/>
      <c r="AB93" s="1367"/>
      <c r="AC93" s="1367"/>
      <c r="AD93" s="1367"/>
      <c r="AE93" s="1366"/>
      <c r="AF93" s="1367"/>
      <c r="AG93" s="1367"/>
      <c r="AH93" s="1367"/>
      <c r="AI93" s="1367"/>
      <c r="AJ93" s="212"/>
      <c r="AK93" s="213"/>
    </row>
    <row r="94" spans="1:37">
      <c r="A94" s="142"/>
      <c r="B94" s="214">
        <v>955</v>
      </c>
      <c r="C94" s="12"/>
      <c r="D94" s="215" t="s">
        <v>54</v>
      </c>
      <c r="E94" s="1347"/>
      <c r="F94" s="1352"/>
      <c r="G94" s="1352"/>
      <c r="H94" s="1352"/>
      <c r="I94" s="1352"/>
      <c r="J94" s="1370"/>
      <c r="K94" s="1345"/>
      <c r="L94" s="1345"/>
      <c r="M94" s="1345"/>
      <c r="N94" s="1345"/>
      <c r="O94" s="1345"/>
      <c r="P94" s="1345"/>
      <c r="Q94" s="1344"/>
      <c r="R94" s="1345"/>
      <c r="S94" s="1345"/>
      <c r="T94" s="1345"/>
      <c r="U94" s="1345"/>
      <c r="V94" s="1345"/>
      <c r="W94" s="1345"/>
      <c r="X94" s="1344"/>
      <c r="Y94" s="1345"/>
      <c r="Z94" s="1345"/>
      <c r="AA94" s="1345"/>
      <c r="AB94" s="1345"/>
      <c r="AC94" s="1345"/>
      <c r="AD94" s="1345"/>
      <c r="AE94" s="1344"/>
      <c r="AF94" s="1345"/>
      <c r="AG94" s="1345"/>
      <c r="AH94" s="1345"/>
      <c r="AI94" s="1345"/>
      <c r="AJ94" s="219">
        <f>SUM(F94:AE94)</f>
        <v>0</v>
      </c>
      <c r="AK94" s="220">
        <f>SUM(F95:AE95)</f>
        <v>0</v>
      </c>
    </row>
    <row r="95" spans="1:37">
      <c r="A95" s="221"/>
      <c r="B95" s="40"/>
      <c r="C95" s="98">
        <f>SUM(AJ92:AK95)</f>
        <v>0</v>
      </c>
      <c r="D95" s="222" t="s">
        <v>55</v>
      </c>
      <c r="E95" s="1656"/>
      <c r="F95" s="1657"/>
      <c r="G95" s="1657"/>
      <c r="H95" s="1657"/>
      <c r="I95" s="1657"/>
      <c r="J95" s="1658"/>
      <c r="K95" s="1659"/>
      <c r="L95" s="1659"/>
      <c r="M95" s="1659"/>
      <c r="N95" s="1659"/>
      <c r="O95" s="1659"/>
      <c r="P95" s="1659"/>
      <c r="Q95" s="1660"/>
      <c r="R95" s="1659"/>
      <c r="S95" s="1659"/>
      <c r="T95" s="1659"/>
      <c r="U95" s="1659"/>
      <c r="V95" s="1661"/>
      <c r="W95" s="1659"/>
      <c r="X95" s="1660"/>
      <c r="Y95" s="1659"/>
      <c r="Z95" s="1659"/>
      <c r="AA95" s="1659"/>
      <c r="AB95" s="1659"/>
      <c r="AC95" s="1659"/>
      <c r="AD95" s="1659"/>
      <c r="AE95" s="1660"/>
      <c r="AF95" s="1659"/>
      <c r="AG95" s="1659"/>
      <c r="AH95" s="1659"/>
      <c r="AI95" s="1659"/>
      <c r="AJ95" s="229"/>
      <c r="AK95" s="213"/>
    </row>
    <row r="96" spans="1:37" ht="12.75" customHeight="1">
      <c r="A96" s="142"/>
      <c r="B96" s="29"/>
      <c r="C96" s="11" t="s">
        <v>57</v>
      </c>
      <c r="D96" s="207" t="s">
        <v>7</v>
      </c>
      <c r="E96" s="1368"/>
      <c r="F96" s="1369"/>
      <c r="G96" s="1369" t="s">
        <v>31</v>
      </c>
      <c r="H96" s="1369" t="s">
        <v>29</v>
      </c>
      <c r="I96" s="1369" t="s">
        <v>29</v>
      </c>
      <c r="J96" s="1370" t="s">
        <v>88</v>
      </c>
      <c r="K96" s="1367" t="s">
        <v>31</v>
      </c>
      <c r="L96" s="1367" t="s">
        <v>31</v>
      </c>
      <c r="M96" s="1367"/>
      <c r="N96" s="1367"/>
      <c r="O96" s="1367"/>
      <c r="P96" s="1367"/>
      <c r="Q96" s="1366"/>
      <c r="R96" s="1367"/>
      <c r="S96" s="1367"/>
      <c r="T96" s="1367"/>
      <c r="U96" s="1367" t="s">
        <v>31</v>
      </c>
      <c r="V96" s="1367" t="s">
        <v>29</v>
      </c>
      <c r="W96" s="1367" t="s">
        <v>29</v>
      </c>
      <c r="X96" s="1366" t="s">
        <v>88</v>
      </c>
      <c r="Y96" s="1367" t="s">
        <v>31</v>
      </c>
      <c r="Z96" s="1367" t="s">
        <v>31</v>
      </c>
      <c r="AA96" s="1367"/>
      <c r="AB96" s="1367"/>
      <c r="AC96" s="1367"/>
      <c r="AD96" s="1367"/>
      <c r="AE96" s="1366"/>
      <c r="AF96" s="1367"/>
      <c r="AG96" s="1367"/>
      <c r="AH96" s="1367"/>
      <c r="AI96" s="1367" t="s">
        <v>31</v>
      </c>
      <c r="AJ96" s="212"/>
      <c r="AK96" s="213"/>
    </row>
    <row r="97" spans="1:37" ht="12.75" customHeight="1">
      <c r="A97" s="142"/>
      <c r="B97" s="29"/>
      <c r="C97" s="11"/>
      <c r="D97" s="207"/>
      <c r="E97" s="1368"/>
      <c r="F97" s="1369"/>
      <c r="G97" s="1369"/>
      <c r="H97" s="1369"/>
      <c r="I97" s="1369"/>
      <c r="J97" s="1370"/>
      <c r="K97" s="1367"/>
      <c r="L97" s="1367"/>
      <c r="M97" s="1367"/>
      <c r="N97" s="1367"/>
      <c r="O97" s="1367"/>
      <c r="P97" s="1367"/>
      <c r="Q97" s="1366"/>
      <c r="R97" s="1367"/>
      <c r="S97" s="1367"/>
      <c r="T97" s="1390" t="s">
        <v>31</v>
      </c>
      <c r="U97" s="1367"/>
      <c r="V97" s="1390"/>
      <c r="W97" s="1390" t="s">
        <v>89</v>
      </c>
      <c r="X97" s="1366"/>
      <c r="Y97" s="1367"/>
      <c r="Z97" s="1367"/>
      <c r="AA97" s="1367"/>
      <c r="AB97" s="1367"/>
      <c r="AC97" s="1390" t="s">
        <v>29</v>
      </c>
      <c r="AD97" s="1390" t="s">
        <v>29</v>
      </c>
      <c r="AE97" s="1366"/>
      <c r="AF97" s="1367"/>
      <c r="AG97" s="1367"/>
      <c r="AH97" s="1390" t="s">
        <v>31</v>
      </c>
      <c r="AI97" s="1367"/>
      <c r="AJ97" s="212"/>
      <c r="AK97" s="213"/>
    </row>
    <row r="98" spans="1:37">
      <c r="A98" s="142"/>
      <c r="B98" s="214">
        <v>1252</v>
      </c>
      <c r="C98" s="11"/>
      <c r="D98" s="215" t="s">
        <v>54</v>
      </c>
      <c r="E98" s="1347"/>
      <c r="F98" s="1352"/>
      <c r="G98" s="1352"/>
      <c r="H98" s="1352"/>
      <c r="I98" s="1352"/>
      <c r="J98" s="1351"/>
      <c r="K98" s="1345"/>
      <c r="L98" s="1345"/>
      <c r="M98" s="1345"/>
      <c r="N98" s="1345"/>
      <c r="O98" s="1345"/>
      <c r="P98" s="1345"/>
      <c r="Q98" s="1344"/>
      <c r="R98" s="1345"/>
      <c r="S98" s="1345"/>
      <c r="T98" s="1345"/>
      <c r="U98" s="1345"/>
      <c r="V98" s="1345"/>
      <c r="W98" s="1345"/>
      <c r="X98" s="1344"/>
      <c r="Y98" s="1345"/>
      <c r="Z98" s="1345"/>
      <c r="AA98" s="1345"/>
      <c r="AB98" s="1345"/>
      <c r="AC98" s="1345"/>
      <c r="AD98" s="1345"/>
      <c r="AE98" s="1344"/>
      <c r="AF98" s="1345"/>
      <c r="AG98" s="1345"/>
      <c r="AH98" s="1345"/>
      <c r="AI98" s="1345"/>
      <c r="AJ98" s="219">
        <f>SUM(F98:AE98)</f>
        <v>0</v>
      </c>
      <c r="AK98" s="220">
        <f>SUM(F99:AE99)</f>
        <v>0</v>
      </c>
    </row>
    <row r="99" spans="1:37">
      <c r="A99" s="221"/>
      <c r="B99" s="40"/>
      <c r="C99" s="98">
        <f>SUM(AJ96:AK99)</f>
        <v>0</v>
      </c>
      <c r="D99" s="222" t="s">
        <v>55</v>
      </c>
      <c r="E99" s="1656"/>
      <c r="F99" s="1657"/>
      <c r="G99" s="1657"/>
      <c r="H99" s="1657"/>
      <c r="I99" s="1657"/>
      <c r="J99" s="1658"/>
      <c r="K99" s="1659"/>
      <c r="L99" s="1659"/>
      <c r="M99" s="1659"/>
      <c r="N99" s="1659"/>
      <c r="O99" s="1659"/>
      <c r="P99" s="1659"/>
      <c r="Q99" s="1660"/>
      <c r="R99" s="1659"/>
      <c r="S99" s="1659"/>
      <c r="T99" s="1659"/>
      <c r="U99" s="1659"/>
      <c r="V99" s="1661"/>
      <c r="W99" s="1659"/>
      <c r="X99" s="1660"/>
      <c r="Y99" s="1659"/>
      <c r="Z99" s="1659"/>
      <c r="AA99" s="1659"/>
      <c r="AB99" s="1659"/>
      <c r="AC99" s="1659"/>
      <c r="AD99" s="1659"/>
      <c r="AE99" s="1660"/>
      <c r="AF99" s="1659"/>
      <c r="AG99" s="1659"/>
      <c r="AH99" s="1659"/>
      <c r="AI99" s="1659"/>
      <c r="AJ99" s="229"/>
      <c r="AK99" s="213"/>
    </row>
    <row r="100" spans="1:37">
      <c r="A100" s="142"/>
      <c r="B100" s="29"/>
      <c r="C100" s="12" t="s">
        <v>42</v>
      </c>
      <c r="D100" s="207" t="s">
        <v>7</v>
      </c>
      <c r="E100" s="1370" t="s">
        <v>203</v>
      </c>
      <c r="F100" s="1369"/>
      <c r="G100" s="1369"/>
      <c r="H100" s="1369"/>
      <c r="I100" s="1369"/>
      <c r="J100" s="1370"/>
      <c r="K100" s="1367"/>
      <c r="L100" s="1367"/>
      <c r="M100" s="1367"/>
      <c r="N100" s="1367" t="s">
        <v>29</v>
      </c>
      <c r="O100" s="1367" t="s">
        <v>29</v>
      </c>
      <c r="P100" s="1367"/>
      <c r="Q100" s="1366"/>
      <c r="R100" s="1367"/>
      <c r="S100" s="1367" t="s">
        <v>31</v>
      </c>
      <c r="T100" s="1367"/>
      <c r="U100" s="1367" t="s">
        <v>11</v>
      </c>
      <c r="V100" s="1390"/>
      <c r="W100" s="1367"/>
      <c r="X100" s="1366"/>
      <c r="Y100" s="1367"/>
      <c r="Z100" s="1367"/>
      <c r="AA100" s="1367"/>
      <c r="AB100" s="1367" t="s">
        <v>29</v>
      </c>
      <c r="AC100" s="1662" t="s">
        <v>201</v>
      </c>
      <c r="AD100" s="1367"/>
      <c r="AE100" s="1366"/>
      <c r="AF100" s="1367"/>
      <c r="AG100" s="1367" t="s">
        <v>31</v>
      </c>
      <c r="AH100" s="1367"/>
      <c r="AI100" s="1367"/>
      <c r="AJ100" s="82"/>
      <c r="AK100" s="28"/>
    </row>
    <row r="101" spans="1:37">
      <c r="A101" s="142"/>
      <c r="B101" s="29"/>
      <c r="C101" s="12"/>
      <c r="D101" s="242"/>
      <c r="E101" s="1370"/>
      <c r="F101" s="1369"/>
      <c r="G101" s="1369"/>
      <c r="H101" s="1369"/>
      <c r="I101" s="1369"/>
      <c r="J101" s="1370"/>
      <c r="K101" s="1367"/>
      <c r="L101" s="1367"/>
      <c r="M101" s="1367"/>
      <c r="N101" s="1367"/>
      <c r="O101" s="1367"/>
      <c r="P101" s="1367"/>
      <c r="Q101" s="1366"/>
      <c r="R101" s="1367"/>
      <c r="S101" s="1367"/>
      <c r="T101" s="1367"/>
      <c r="U101" s="1367"/>
      <c r="V101" s="1390"/>
      <c r="W101" s="1367"/>
      <c r="X101" s="1366"/>
      <c r="Y101" s="1367"/>
      <c r="Z101" s="1367"/>
      <c r="AA101" s="1367"/>
      <c r="AB101" s="1367"/>
      <c r="AC101" s="1653" t="s">
        <v>394</v>
      </c>
      <c r="AD101" s="1653" t="s">
        <v>394</v>
      </c>
      <c r="AE101" s="1366"/>
      <c r="AF101" s="1367"/>
      <c r="AG101" s="1367"/>
      <c r="AH101" s="1367"/>
      <c r="AI101" s="1367"/>
      <c r="AJ101" s="245"/>
      <c r="AK101" s="28"/>
    </row>
    <row r="102" spans="1:37">
      <c r="A102" s="142"/>
      <c r="B102" s="214"/>
      <c r="C102" s="12"/>
      <c r="D102" s="215" t="s">
        <v>54</v>
      </c>
      <c r="E102" s="1347"/>
      <c r="F102" s="1352"/>
      <c r="G102" s="1352"/>
      <c r="H102" s="1352"/>
      <c r="I102" s="1352"/>
      <c r="J102" s="1351"/>
      <c r="K102" s="1345"/>
      <c r="L102" s="1345"/>
      <c r="M102" s="1345"/>
      <c r="N102" s="1345"/>
      <c r="O102" s="1345"/>
      <c r="P102" s="1345"/>
      <c r="Q102" s="1344"/>
      <c r="R102" s="1345"/>
      <c r="S102" s="1345"/>
      <c r="T102" s="1345"/>
      <c r="U102" s="1345"/>
      <c r="V102" s="1345"/>
      <c r="W102" s="1345"/>
      <c r="X102" s="1344"/>
      <c r="Y102" s="1345"/>
      <c r="Z102" s="1345"/>
      <c r="AA102" s="1345"/>
      <c r="AB102" s="1345"/>
      <c r="AC102" s="1345"/>
      <c r="AD102" s="1345"/>
      <c r="AE102" s="1344"/>
      <c r="AF102" s="1345"/>
      <c r="AG102" s="1345"/>
      <c r="AH102" s="1345"/>
      <c r="AI102" s="1345"/>
      <c r="AJ102" s="219">
        <f>SUM(F102:AE102)</f>
        <v>0</v>
      </c>
      <c r="AK102" s="220">
        <f>SUM(F103:AE103)</f>
        <v>0</v>
      </c>
    </row>
    <row r="103" spans="1:37">
      <c r="A103" s="221"/>
      <c r="B103" s="40"/>
      <c r="C103" s="98">
        <f>SUM(AJ100:AK103)</f>
        <v>0</v>
      </c>
      <c r="D103" s="222" t="s">
        <v>55</v>
      </c>
      <c r="E103" s="1656"/>
      <c r="F103" s="1657"/>
      <c r="G103" s="1657"/>
      <c r="H103" s="1657"/>
      <c r="I103" s="1657"/>
      <c r="J103" s="1658"/>
      <c r="K103" s="1659"/>
      <c r="L103" s="1659"/>
      <c r="M103" s="1659"/>
      <c r="N103" s="1659"/>
      <c r="O103" s="1659"/>
      <c r="P103" s="1659"/>
      <c r="Q103" s="1660"/>
      <c r="R103" s="1659"/>
      <c r="S103" s="1659"/>
      <c r="T103" s="1659"/>
      <c r="U103" s="1659"/>
      <c r="V103" s="1661"/>
      <c r="W103" s="1659"/>
      <c r="X103" s="1660"/>
      <c r="Y103" s="1659"/>
      <c r="Z103" s="1659"/>
      <c r="AA103" s="1659"/>
      <c r="AB103" s="1659"/>
      <c r="AC103" s="1659"/>
      <c r="AD103" s="1659"/>
      <c r="AE103" s="1660"/>
      <c r="AF103" s="1659"/>
      <c r="AG103" s="1659"/>
      <c r="AH103" s="1659"/>
      <c r="AI103" s="1659"/>
      <c r="AJ103" s="247"/>
      <c r="AK103" s="248"/>
    </row>
    <row r="104" spans="1:37" ht="12.75" customHeight="1">
      <c r="A104" s="142"/>
      <c r="B104" s="29"/>
      <c r="C104" s="10" t="s">
        <v>58</v>
      </c>
      <c r="D104" s="207" t="s">
        <v>7</v>
      </c>
      <c r="E104" s="1368"/>
      <c r="F104" s="1369"/>
      <c r="G104" s="1369"/>
      <c r="H104" s="1664"/>
      <c r="I104" s="1665"/>
      <c r="J104" s="1666"/>
      <c r="K104" s="1667"/>
      <c r="L104" s="1367"/>
      <c r="M104" s="1367"/>
      <c r="N104" s="1367"/>
      <c r="O104" s="1367"/>
      <c r="P104" s="1367"/>
      <c r="Q104" s="1366"/>
      <c r="R104" s="1367"/>
      <c r="S104" s="1367"/>
      <c r="T104" s="1367"/>
      <c r="U104" s="1367"/>
      <c r="V104" s="1390"/>
      <c r="W104" s="1367"/>
      <c r="X104" s="1366"/>
      <c r="Y104" s="1367"/>
      <c r="Z104" s="1367"/>
      <c r="AA104" s="1367"/>
      <c r="AB104" s="1367"/>
      <c r="AC104" s="1367"/>
      <c r="AD104" s="1367"/>
      <c r="AE104" s="1366"/>
      <c r="AF104" s="1367"/>
      <c r="AG104" s="1367"/>
      <c r="AH104" s="1367"/>
      <c r="AI104" s="1367"/>
      <c r="AJ104" s="82"/>
      <c r="AK104" s="28"/>
    </row>
    <row r="105" spans="1:37">
      <c r="A105" s="142"/>
      <c r="B105" s="214"/>
      <c r="C105" s="10"/>
      <c r="D105" s="215" t="s">
        <v>54</v>
      </c>
      <c r="E105" s="1347"/>
      <c r="F105" s="1352"/>
      <c r="G105" s="1352"/>
      <c r="H105" s="1668"/>
      <c r="I105" s="1669"/>
      <c r="J105" s="1670"/>
      <c r="K105" s="1671"/>
      <c r="L105" s="1345"/>
      <c r="M105" s="1345"/>
      <c r="N105" s="1345"/>
      <c r="O105" s="1345"/>
      <c r="P105" s="1345"/>
      <c r="Q105" s="1344"/>
      <c r="R105" s="1345"/>
      <c r="S105" s="1345"/>
      <c r="T105" s="1345"/>
      <c r="U105" s="1345"/>
      <c r="V105" s="1345"/>
      <c r="W105" s="1345"/>
      <c r="X105" s="1344"/>
      <c r="Y105" s="1345"/>
      <c r="Z105" s="1345"/>
      <c r="AA105" s="1345"/>
      <c r="AB105" s="1345"/>
      <c r="AC105" s="1345"/>
      <c r="AD105" s="1345"/>
      <c r="AE105" s="1344"/>
      <c r="AF105" s="1345"/>
      <c r="AG105" s="1345"/>
      <c r="AH105" s="1345"/>
      <c r="AI105" s="1345"/>
      <c r="AJ105" s="219">
        <f>SUM(F105:AE105)</f>
        <v>0</v>
      </c>
      <c r="AK105" s="220">
        <f>SUM(F106:AE106)</f>
        <v>0</v>
      </c>
    </row>
    <row r="106" spans="1:37">
      <c r="A106" s="221"/>
      <c r="B106" s="249"/>
      <c r="C106" s="250">
        <f>SUM(AJ105:AK106)</f>
        <v>0</v>
      </c>
      <c r="D106" s="222" t="s">
        <v>55</v>
      </c>
      <c r="E106" s="1672"/>
      <c r="F106" s="1405"/>
      <c r="G106" s="1405"/>
      <c r="H106" s="1673"/>
      <c r="I106" s="1674"/>
      <c r="J106" s="1406"/>
      <c r="K106" s="1400"/>
      <c r="L106" s="1400"/>
      <c r="M106" s="1400"/>
      <c r="N106" s="1400"/>
      <c r="O106" s="1400"/>
      <c r="P106" s="1400"/>
      <c r="Q106" s="1399"/>
      <c r="R106" s="1400"/>
      <c r="S106" s="1400"/>
      <c r="T106" s="1400"/>
      <c r="U106" s="1400"/>
      <c r="V106" s="1403"/>
      <c r="W106" s="1376"/>
      <c r="X106" s="1399"/>
      <c r="Y106" s="1400"/>
      <c r="Z106" s="1400"/>
      <c r="AA106" s="1400"/>
      <c r="AB106" s="1400"/>
      <c r="AC106" s="1400"/>
      <c r="AD106" s="1400"/>
      <c r="AE106" s="1399"/>
      <c r="AF106" s="1400"/>
      <c r="AG106" s="1400"/>
      <c r="AH106" s="1400"/>
      <c r="AI106" s="1400"/>
      <c r="AJ106" s="247"/>
      <c r="AK106" s="248"/>
    </row>
    <row r="107" spans="1:37">
      <c r="A107" s="221"/>
      <c r="B107" s="249"/>
      <c r="C107" s="250"/>
      <c r="D107" s="222"/>
      <c r="E107" s="1407"/>
      <c r="F107" s="1407"/>
      <c r="G107" s="1407"/>
      <c r="H107" s="1407"/>
      <c r="I107" s="1675"/>
      <c r="J107" s="1407"/>
      <c r="K107" s="1407"/>
      <c r="L107" s="1407"/>
      <c r="M107" s="1407"/>
      <c r="N107" s="1407"/>
      <c r="O107" s="1407"/>
      <c r="P107" s="1407"/>
      <c r="Q107" s="1407"/>
      <c r="R107" s="1407"/>
      <c r="S107" s="1407"/>
      <c r="T107" s="1407"/>
      <c r="U107" s="1407"/>
      <c r="V107" s="1407"/>
      <c r="W107" s="1407"/>
      <c r="X107" s="1407"/>
      <c r="Y107" s="1407"/>
      <c r="Z107" s="1407"/>
      <c r="AA107" s="1407"/>
      <c r="AB107" s="1407"/>
      <c r="AC107" s="1407"/>
      <c r="AD107" s="1407"/>
      <c r="AE107" s="1407"/>
      <c r="AF107" s="1407"/>
      <c r="AG107" s="1407"/>
      <c r="AH107" s="1407"/>
      <c r="AI107" s="1407"/>
      <c r="AJ107" s="247"/>
      <c r="AK107" s="248"/>
    </row>
    <row r="108" spans="1:37">
      <c r="A108" s="142"/>
      <c r="B108" s="29"/>
      <c r="C108" s="12" t="s">
        <v>59</v>
      </c>
      <c r="D108" s="207" t="s">
        <v>7</v>
      </c>
      <c r="E108" s="1337"/>
      <c r="F108" s="1334"/>
      <c r="G108" s="1334"/>
      <c r="H108" s="1411"/>
      <c r="I108" s="1676"/>
      <c r="J108" s="1342" t="s">
        <v>31</v>
      </c>
      <c r="K108" s="1334"/>
      <c r="L108" s="1334"/>
      <c r="M108" s="1334"/>
      <c r="N108" s="1334"/>
      <c r="O108" s="1334"/>
      <c r="P108" s="1334"/>
      <c r="Q108" s="1333" t="s">
        <v>201</v>
      </c>
      <c r="R108" s="1334"/>
      <c r="S108" s="1334"/>
      <c r="T108" s="1334"/>
      <c r="U108" s="1334"/>
      <c r="V108" s="1339"/>
      <c r="W108" s="1334" t="s">
        <v>395</v>
      </c>
      <c r="X108" s="1333" t="s">
        <v>396</v>
      </c>
      <c r="Y108" s="1334"/>
      <c r="Z108" s="1334"/>
      <c r="AA108" s="1334"/>
      <c r="AB108" s="1334"/>
      <c r="AC108" s="1334"/>
      <c r="AD108" s="1334" t="s">
        <v>199</v>
      </c>
      <c r="AE108" s="1333" t="s">
        <v>322</v>
      </c>
      <c r="AF108" s="1334"/>
      <c r="AG108" s="1334"/>
      <c r="AH108" s="1334"/>
      <c r="AI108" s="1334"/>
      <c r="AJ108" s="82"/>
      <c r="AK108" s="28"/>
    </row>
    <row r="109" spans="1:37">
      <c r="A109" s="142"/>
      <c r="B109" s="214"/>
      <c r="C109" s="12"/>
      <c r="D109" s="215" t="s">
        <v>54</v>
      </c>
      <c r="E109" s="1347"/>
      <c r="F109" s="1345"/>
      <c r="G109" s="1345"/>
      <c r="H109" s="1397"/>
      <c r="I109" s="1677"/>
      <c r="J109" s="1347"/>
      <c r="K109" s="1345"/>
      <c r="L109" s="1345"/>
      <c r="M109" s="1345"/>
      <c r="N109" s="1345"/>
      <c r="O109" s="1345"/>
      <c r="P109" s="1345"/>
      <c r="Q109" s="1344"/>
      <c r="R109" s="1345"/>
      <c r="S109" s="1345"/>
      <c r="T109" s="1345"/>
      <c r="U109" s="1345"/>
      <c r="V109" s="1348"/>
      <c r="W109" s="1345"/>
      <c r="X109" s="1344"/>
      <c r="Y109" s="1345"/>
      <c r="Z109" s="1345"/>
      <c r="AA109" s="1345"/>
      <c r="AB109" s="1390" t="s">
        <v>31</v>
      </c>
      <c r="AC109" s="1345"/>
      <c r="AD109" s="1345"/>
      <c r="AE109" s="1344"/>
      <c r="AF109" s="1345"/>
      <c r="AG109" s="1345"/>
      <c r="AH109" s="1345"/>
      <c r="AI109" s="1345"/>
      <c r="AJ109" s="219">
        <f>SUM(F109:AE109)</f>
        <v>0</v>
      </c>
      <c r="AK109" s="220">
        <f>SUM(F110:AE110)</f>
        <v>0</v>
      </c>
    </row>
    <row r="110" spans="1:37">
      <c r="A110" s="221"/>
      <c r="B110" s="249"/>
      <c r="C110" s="250">
        <f>SUM(AJ109:AK110)</f>
        <v>0</v>
      </c>
      <c r="D110" s="222" t="s">
        <v>55</v>
      </c>
      <c r="E110" s="1672"/>
      <c r="F110" s="1400"/>
      <c r="G110" s="1400"/>
      <c r="H110" s="1401"/>
      <c r="I110" s="1678"/>
      <c r="J110" s="1672"/>
      <c r="K110" s="1400"/>
      <c r="L110" s="1400"/>
      <c r="M110" s="1400"/>
      <c r="N110" s="1400"/>
      <c r="O110" s="1400"/>
      <c r="P110" s="1400"/>
      <c r="Q110" s="1375"/>
      <c r="R110" s="1400"/>
      <c r="S110" s="1400"/>
      <c r="T110" s="1400"/>
      <c r="U110" s="1400"/>
      <c r="V110" s="1403"/>
      <c r="W110" s="1400"/>
      <c r="X110" s="1399"/>
      <c r="Y110" s="1400"/>
      <c r="Z110" s="1400"/>
      <c r="AA110" s="1400"/>
      <c r="AB110" s="1400"/>
      <c r="AC110" s="1400"/>
      <c r="AD110" s="1400"/>
      <c r="AE110" s="1399"/>
      <c r="AF110" s="1400"/>
      <c r="AG110" s="1400"/>
      <c r="AH110" s="1400"/>
      <c r="AI110" s="1400"/>
      <c r="AJ110" s="247"/>
      <c r="AK110" s="248"/>
    </row>
    <row r="111" spans="1:37">
      <c r="A111" s="221"/>
      <c r="B111" s="251"/>
      <c r="C111" s="252"/>
      <c r="D111" s="253"/>
      <c r="E111" s="226"/>
      <c r="F111" s="254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55"/>
      <c r="U111" s="226"/>
      <c r="V111" s="256"/>
      <c r="W111" s="255"/>
      <c r="X111" s="257"/>
      <c r="Y111" s="257"/>
      <c r="Z111" s="257"/>
      <c r="AA111" s="257"/>
      <c r="AB111" s="257"/>
      <c r="AC111" s="257"/>
      <c r="AD111" s="226"/>
      <c r="AE111" s="226"/>
      <c r="AF111" s="257"/>
      <c r="AG111" s="257"/>
      <c r="AH111" s="257"/>
      <c r="AI111" s="257"/>
      <c r="AJ111" s="258"/>
      <c r="AK111" s="248"/>
    </row>
    <row r="112" spans="1:37">
      <c r="A112" s="259" t="s">
        <v>4</v>
      </c>
      <c r="B112" s="260" t="s">
        <v>5</v>
      </c>
      <c r="C112" s="261" t="s">
        <v>27</v>
      </c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28"/>
      <c r="AK112" s="28"/>
    </row>
    <row r="113" spans="1:37">
      <c r="A113" s="262">
        <v>5</v>
      </c>
      <c r="B113" s="263"/>
      <c r="C113" s="264" t="s">
        <v>60</v>
      </c>
      <c r="D113" s="262" t="s">
        <v>29</v>
      </c>
      <c r="E113" s="265">
        <f t="shared" ref="E113:AI113" si="13">COUNTIF(E$88:E$110,$D$113)</f>
        <v>0</v>
      </c>
      <c r="F113" s="265">
        <f t="shared" si="13"/>
        <v>0</v>
      </c>
      <c r="G113" s="265">
        <f t="shared" si="13"/>
        <v>1</v>
      </c>
      <c r="H113" s="265">
        <f t="shared" si="13"/>
        <v>1</v>
      </c>
      <c r="I113" s="265">
        <f t="shared" si="13"/>
        <v>1</v>
      </c>
      <c r="J113" s="265">
        <f t="shared" si="13"/>
        <v>0</v>
      </c>
      <c r="K113" s="265">
        <f t="shared" si="13"/>
        <v>1</v>
      </c>
      <c r="L113" s="265">
        <f t="shared" si="13"/>
        <v>1</v>
      </c>
      <c r="M113" s="265">
        <f t="shared" si="13"/>
        <v>0</v>
      </c>
      <c r="N113" s="265">
        <f t="shared" si="13"/>
        <v>1</v>
      </c>
      <c r="O113" s="265">
        <f t="shared" si="13"/>
        <v>1</v>
      </c>
      <c r="P113" s="265">
        <f t="shared" si="13"/>
        <v>1</v>
      </c>
      <c r="Q113" s="265">
        <f t="shared" si="13"/>
        <v>0</v>
      </c>
      <c r="R113" s="265">
        <f t="shared" si="13"/>
        <v>0</v>
      </c>
      <c r="S113" s="265">
        <f t="shared" si="13"/>
        <v>1</v>
      </c>
      <c r="T113" s="265">
        <f t="shared" si="13"/>
        <v>1</v>
      </c>
      <c r="U113" s="265">
        <f t="shared" si="13"/>
        <v>1</v>
      </c>
      <c r="V113" s="265">
        <f t="shared" si="13"/>
        <v>1</v>
      </c>
      <c r="W113" s="265">
        <f t="shared" si="13"/>
        <v>1</v>
      </c>
      <c r="X113" s="265">
        <f t="shared" si="13"/>
        <v>0</v>
      </c>
      <c r="Y113" s="265">
        <f t="shared" si="13"/>
        <v>1</v>
      </c>
      <c r="Z113" s="265">
        <f t="shared" si="13"/>
        <v>1</v>
      </c>
      <c r="AA113" s="265">
        <f t="shared" si="13"/>
        <v>1</v>
      </c>
      <c r="AB113" s="265">
        <f t="shared" si="13"/>
        <v>1</v>
      </c>
      <c r="AC113" s="265">
        <f t="shared" si="13"/>
        <v>1</v>
      </c>
      <c r="AD113" s="265">
        <f t="shared" si="13"/>
        <v>1</v>
      </c>
      <c r="AE113" s="265">
        <f t="shared" si="13"/>
        <v>0</v>
      </c>
      <c r="AF113" s="265">
        <f t="shared" si="13"/>
        <v>0</v>
      </c>
      <c r="AG113" s="265">
        <f t="shared" si="13"/>
        <v>1</v>
      </c>
      <c r="AH113" s="265">
        <f t="shared" si="13"/>
        <v>1</v>
      </c>
      <c r="AI113" s="265">
        <f t="shared" si="13"/>
        <v>1</v>
      </c>
      <c r="AJ113" s="266"/>
      <c r="AK113" s="266"/>
    </row>
    <row r="114" spans="1:37">
      <c r="A114" s="262">
        <v>9</v>
      </c>
      <c r="B114" s="262">
        <v>3</v>
      </c>
      <c r="C114" s="264" t="s">
        <v>61</v>
      </c>
      <c r="D114" s="262" t="s">
        <v>62</v>
      </c>
      <c r="E114" s="265">
        <f t="shared" ref="E114:AI114" si="14">COUNTIF(E$88:E$110,$D$114)</f>
        <v>0</v>
      </c>
      <c r="F114" s="265">
        <f t="shared" si="14"/>
        <v>1</v>
      </c>
      <c r="G114" s="265">
        <f t="shared" si="14"/>
        <v>0</v>
      </c>
      <c r="H114" s="265">
        <f t="shared" si="14"/>
        <v>0</v>
      </c>
      <c r="I114" s="265">
        <f t="shared" si="14"/>
        <v>0</v>
      </c>
      <c r="J114" s="265">
        <f t="shared" si="14"/>
        <v>0</v>
      </c>
      <c r="K114" s="265">
        <f t="shared" si="14"/>
        <v>0</v>
      </c>
      <c r="L114" s="265">
        <f t="shared" si="14"/>
        <v>0</v>
      </c>
      <c r="M114" s="265">
        <f t="shared" si="14"/>
        <v>1</v>
      </c>
      <c r="N114" s="265">
        <f t="shared" si="14"/>
        <v>0</v>
      </c>
      <c r="O114" s="265">
        <f t="shared" si="14"/>
        <v>0</v>
      </c>
      <c r="P114" s="265">
        <f t="shared" si="14"/>
        <v>0</v>
      </c>
      <c r="Q114" s="265">
        <f t="shared" si="14"/>
        <v>0</v>
      </c>
      <c r="R114" s="265">
        <f t="shared" si="14"/>
        <v>1</v>
      </c>
      <c r="S114" s="265">
        <f t="shared" si="14"/>
        <v>0</v>
      </c>
      <c r="T114" s="265">
        <f t="shared" si="14"/>
        <v>0</v>
      </c>
      <c r="U114" s="265">
        <f t="shared" si="14"/>
        <v>0</v>
      </c>
      <c r="V114" s="265">
        <f t="shared" si="14"/>
        <v>0</v>
      </c>
      <c r="W114" s="265">
        <f t="shared" si="14"/>
        <v>0</v>
      </c>
      <c r="X114" s="265">
        <f t="shared" si="14"/>
        <v>0</v>
      </c>
      <c r="Y114" s="265">
        <f t="shared" si="14"/>
        <v>0</v>
      </c>
      <c r="Z114" s="265">
        <f t="shared" si="14"/>
        <v>0</v>
      </c>
      <c r="AA114" s="265">
        <f t="shared" si="14"/>
        <v>0</v>
      </c>
      <c r="AB114" s="265">
        <f t="shared" si="14"/>
        <v>0</v>
      </c>
      <c r="AC114" s="265">
        <f t="shared" si="14"/>
        <v>0</v>
      </c>
      <c r="AD114" s="265">
        <f t="shared" si="14"/>
        <v>0</v>
      </c>
      <c r="AE114" s="265">
        <f t="shared" si="14"/>
        <v>0</v>
      </c>
      <c r="AF114" s="265">
        <f t="shared" si="14"/>
        <v>1</v>
      </c>
      <c r="AG114" s="265">
        <f t="shared" si="14"/>
        <v>0</v>
      </c>
      <c r="AH114" s="265">
        <f t="shared" si="14"/>
        <v>0</v>
      </c>
      <c r="AI114" s="265">
        <f t="shared" si="14"/>
        <v>0</v>
      </c>
      <c r="AJ114" s="266"/>
      <c r="AK114" s="266"/>
    </row>
    <row r="115" spans="1:37">
      <c r="A115" s="262">
        <v>4</v>
      </c>
      <c r="B115" s="262">
        <v>3</v>
      </c>
      <c r="C115" s="264" t="s">
        <v>63</v>
      </c>
      <c r="D115" s="262" t="s">
        <v>31</v>
      </c>
      <c r="E115" s="265">
        <f t="shared" ref="E115:AI115" si="15">COUNTIF(E$88:E$110,$D$115)</f>
        <v>0</v>
      </c>
      <c r="F115" s="265">
        <f t="shared" si="15"/>
        <v>0</v>
      </c>
      <c r="G115" s="265">
        <f t="shared" si="15"/>
        <v>1</v>
      </c>
      <c r="H115" s="265">
        <f t="shared" si="15"/>
        <v>0</v>
      </c>
      <c r="I115" s="265">
        <f t="shared" si="15"/>
        <v>0</v>
      </c>
      <c r="J115" s="265">
        <f t="shared" si="15"/>
        <v>1</v>
      </c>
      <c r="K115" s="265">
        <f t="shared" si="15"/>
        <v>1</v>
      </c>
      <c r="L115" s="265">
        <f t="shared" si="15"/>
        <v>1</v>
      </c>
      <c r="M115" s="265">
        <f t="shared" si="15"/>
        <v>0</v>
      </c>
      <c r="N115" s="265">
        <f t="shared" si="15"/>
        <v>1</v>
      </c>
      <c r="O115" s="265">
        <f t="shared" si="15"/>
        <v>0</v>
      </c>
      <c r="P115" s="265">
        <f t="shared" si="15"/>
        <v>0</v>
      </c>
      <c r="Q115" s="265">
        <f t="shared" si="15"/>
        <v>0</v>
      </c>
      <c r="R115" s="265">
        <f t="shared" si="15"/>
        <v>0</v>
      </c>
      <c r="S115" s="265">
        <f t="shared" si="15"/>
        <v>1</v>
      </c>
      <c r="T115" s="265">
        <f t="shared" si="15"/>
        <v>1</v>
      </c>
      <c r="U115" s="265">
        <f t="shared" si="15"/>
        <v>1</v>
      </c>
      <c r="V115" s="265">
        <f t="shared" si="15"/>
        <v>0</v>
      </c>
      <c r="W115" s="265">
        <f t="shared" si="15"/>
        <v>0</v>
      </c>
      <c r="X115" s="265">
        <f t="shared" si="15"/>
        <v>0</v>
      </c>
      <c r="Y115" s="265">
        <f t="shared" si="15"/>
        <v>1</v>
      </c>
      <c r="Z115" s="265">
        <f t="shared" si="15"/>
        <v>1</v>
      </c>
      <c r="AA115" s="265">
        <f t="shared" si="15"/>
        <v>1</v>
      </c>
      <c r="AB115" s="265">
        <f t="shared" si="15"/>
        <v>2</v>
      </c>
      <c r="AC115" s="265">
        <f t="shared" si="15"/>
        <v>0</v>
      </c>
      <c r="AD115" s="265">
        <f t="shared" si="15"/>
        <v>0</v>
      </c>
      <c r="AE115" s="265">
        <f t="shared" si="15"/>
        <v>0</v>
      </c>
      <c r="AF115" s="265">
        <f t="shared" si="15"/>
        <v>0</v>
      </c>
      <c r="AG115" s="265">
        <f t="shared" si="15"/>
        <v>1</v>
      </c>
      <c r="AH115" s="265">
        <f t="shared" si="15"/>
        <v>1</v>
      </c>
      <c r="AI115" s="265">
        <f t="shared" si="15"/>
        <v>1</v>
      </c>
      <c r="AJ115" s="266"/>
      <c r="AK115" s="266"/>
    </row>
    <row r="116" spans="1:37">
      <c r="A116" s="267"/>
      <c r="B116" s="267"/>
      <c r="C116" s="268"/>
      <c r="D116" s="268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69"/>
      <c r="AA116" s="269"/>
      <c r="AB116" s="269"/>
      <c r="AC116" s="269"/>
      <c r="AD116" s="269"/>
      <c r="AE116" s="269"/>
      <c r="AF116" s="269"/>
      <c r="AG116" s="269"/>
      <c r="AH116" s="269"/>
      <c r="AI116" s="269"/>
      <c r="AJ116" s="266"/>
      <c r="AK116" s="266"/>
    </row>
    <row r="117" spans="1:37">
      <c r="A117" s="139" t="s">
        <v>32</v>
      </c>
      <c r="B117" s="198"/>
      <c r="C117" s="270">
        <f>SUM(AJ88:AJ110)</f>
        <v>5</v>
      </c>
      <c r="D117" s="271"/>
      <c r="E117" s="272">
        <f t="shared" ref="E117:AC117" si="16">SUM(G88:G110)</f>
        <v>0</v>
      </c>
      <c r="F117" s="272">
        <f t="shared" si="16"/>
        <v>0</v>
      </c>
      <c r="G117" s="272">
        <f t="shared" si="16"/>
        <v>0</v>
      </c>
      <c r="H117" s="272">
        <f t="shared" si="16"/>
        <v>0</v>
      </c>
      <c r="I117" s="272">
        <f t="shared" si="16"/>
        <v>0</v>
      </c>
      <c r="J117" s="272">
        <f t="shared" si="16"/>
        <v>0</v>
      </c>
      <c r="K117" s="272">
        <f t="shared" si="16"/>
        <v>0</v>
      </c>
      <c r="L117" s="272">
        <f t="shared" si="16"/>
        <v>0</v>
      </c>
      <c r="M117" s="272">
        <f t="shared" si="16"/>
        <v>0</v>
      </c>
      <c r="N117" s="272">
        <f t="shared" si="16"/>
        <v>0</v>
      </c>
      <c r="O117" s="272">
        <f t="shared" si="16"/>
        <v>0</v>
      </c>
      <c r="P117" s="272">
        <f t="shared" si="16"/>
        <v>0</v>
      </c>
      <c r="Q117" s="272">
        <f t="shared" si="16"/>
        <v>0</v>
      </c>
      <c r="R117" s="272">
        <f t="shared" si="16"/>
        <v>5</v>
      </c>
      <c r="S117" s="272">
        <f t="shared" si="16"/>
        <v>0</v>
      </c>
      <c r="T117" s="272">
        <f t="shared" si="16"/>
        <v>0</v>
      </c>
      <c r="U117" s="272">
        <f t="shared" si="16"/>
        <v>0</v>
      </c>
      <c r="V117" s="272">
        <f t="shared" si="16"/>
        <v>0</v>
      </c>
      <c r="W117" s="272">
        <f t="shared" si="16"/>
        <v>0</v>
      </c>
      <c r="X117" s="272">
        <f t="shared" si="16"/>
        <v>0</v>
      </c>
      <c r="Y117" s="272">
        <f t="shared" si="16"/>
        <v>0</v>
      </c>
      <c r="Z117" s="272">
        <f t="shared" si="16"/>
        <v>0</v>
      </c>
      <c r="AA117" s="272">
        <f t="shared" si="16"/>
        <v>0</v>
      </c>
      <c r="AB117" s="272">
        <f t="shared" si="16"/>
        <v>0</v>
      </c>
      <c r="AC117" s="272">
        <f t="shared" si="16"/>
        <v>0</v>
      </c>
      <c r="AD117" s="272">
        <f>SUM(AJ88:AJ110)</f>
        <v>5</v>
      </c>
      <c r="AE117" s="272">
        <f>SUM(AK88:AK110)</f>
        <v>0</v>
      </c>
      <c r="AF117" s="272">
        <f>SUM(AJ88:AJ110)</f>
        <v>5</v>
      </c>
      <c r="AG117" s="272">
        <f>SUM(AK88:AK110)</f>
        <v>0</v>
      </c>
      <c r="AH117" s="272">
        <f>SUM(AL88:AL110)</f>
        <v>0</v>
      </c>
      <c r="AI117" s="272">
        <f>SUM(AM88:AM110)</f>
        <v>0</v>
      </c>
      <c r="AJ117" s="273">
        <f>SUM(F117:AC117)</f>
        <v>5</v>
      </c>
      <c r="AK117" s="133" t="s">
        <v>33</v>
      </c>
    </row>
    <row r="118" spans="1:37">
      <c r="A118" s="274" t="s">
        <v>34</v>
      </c>
      <c r="B118" s="275"/>
      <c r="C118" s="276">
        <f>SUM(AK88:AK110)</f>
        <v>0</v>
      </c>
      <c r="D118" s="271"/>
      <c r="E118" s="277" t="str">
        <f t="shared" ref="E118:AI118" si="17">IF(E117=12,1,"ERRORE")</f>
        <v>ERRORE</v>
      </c>
      <c r="F118" s="277" t="str">
        <f t="shared" si="17"/>
        <v>ERRORE</v>
      </c>
      <c r="G118" s="277" t="str">
        <f t="shared" si="17"/>
        <v>ERRORE</v>
      </c>
      <c r="H118" s="277" t="str">
        <f t="shared" si="17"/>
        <v>ERRORE</v>
      </c>
      <c r="I118" s="277" t="str">
        <f t="shared" si="17"/>
        <v>ERRORE</v>
      </c>
      <c r="J118" s="277" t="str">
        <f t="shared" si="17"/>
        <v>ERRORE</v>
      </c>
      <c r="K118" s="277" t="str">
        <f t="shared" si="17"/>
        <v>ERRORE</v>
      </c>
      <c r="L118" s="277" t="str">
        <f t="shared" si="17"/>
        <v>ERRORE</v>
      </c>
      <c r="M118" s="277" t="str">
        <f t="shared" si="17"/>
        <v>ERRORE</v>
      </c>
      <c r="N118" s="277" t="str">
        <f t="shared" si="17"/>
        <v>ERRORE</v>
      </c>
      <c r="O118" s="277" t="str">
        <f t="shared" si="17"/>
        <v>ERRORE</v>
      </c>
      <c r="P118" s="277" t="str">
        <f t="shared" si="17"/>
        <v>ERRORE</v>
      </c>
      <c r="Q118" s="277" t="str">
        <f t="shared" si="17"/>
        <v>ERRORE</v>
      </c>
      <c r="R118" s="277" t="str">
        <f t="shared" si="17"/>
        <v>ERRORE</v>
      </c>
      <c r="S118" s="277" t="str">
        <f t="shared" si="17"/>
        <v>ERRORE</v>
      </c>
      <c r="T118" s="277" t="str">
        <f t="shared" si="17"/>
        <v>ERRORE</v>
      </c>
      <c r="U118" s="277" t="str">
        <f t="shared" si="17"/>
        <v>ERRORE</v>
      </c>
      <c r="V118" s="277" t="str">
        <f t="shared" si="17"/>
        <v>ERRORE</v>
      </c>
      <c r="W118" s="277" t="str">
        <f t="shared" si="17"/>
        <v>ERRORE</v>
      </c>
      <c r="X118" s="277" t="str">
        <f t="shared" si="17"/>
        <v>ERRORE</v>
      </c>
      <c r="Y118" s="277" t="str">
        <f t="shared" si="17"/>
        <v>ERRORE</v>
      </c>
      <c r="Z118" s="277" t="str">
        <f t="shared" si="17"/>
        <v>ERRORE</v>
      </c>
      <c r="AA118" s="277" t="str">
        <f t="shared" si="17"/>
        <v>ERRORE</v>
      </c>
      <c r="AB118" s="277" t="str">
        <f t="shared" si="17"/>
        <v>ERRORE</v>
      </c>
      <c r="AC118" s="277" t="str">
        <f t="shared" si="17"/>
        <v>ERRORE</v>
      </c>
      <c r="AD118" s="277" t="str">
        <f t="shared" si="17"/>
        <v>ERRORE</v>
      </c>
      <c r="AE118" s="277" t="str">
        <f t="shared" si="17"/>
        <v>ERRORE</v>
      </c>
      <c r="AF118" s="277" t="str">
        <f t="shared" si="17"/>
        <v>ERRORE</v>
      </c>
      <c r="AG118" s="277" t="str">
        <f t="shared" si="17"/>
        <v>ERRORE</v>
      </c>
      <c r="AH118" s="277" t="str">
        <f t="shared" si="17"/>
        <v>ERRORE</v>
      </c>
      <c r="AI118" s="277" t="str">
        <f t="shared" si="17"/>
        <v>ERRORE</v>
      </c>
      <c r="AJ118" s="278">
        <f>SUM(AJ88:AK110)</f>
        <v>5</v>
      </c>
      <c r="AK118" s="133" t="s">
        <v>35</v>
      </c>
    </row>
    <row r="119" spans="1:37">
      <c r="A119" s="139" t="s">
        <v>36</v>
      </c>
      <c r="B119" s="198"/>
      <c r="C119" s="141">
        <f>SUM(C117:C118)</f>
        <v>5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 t="s">
        <v>64</v>
      </c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</row>
    <row r="121" spans="1:37">
      <c r="B121" s="75"/>
      <c r="C121" s="76"/>
      <c r="D121" s="76"/>
      <c r="E121" s="76"/>
      <c r="F121" s="76"/>
      <c r="G121" s="77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</row>
    <row r="122" spans="1:37">
      <c r="C122" s="16"/>
      <c r="D122" s="17"/>
      <c r="E122" s="18">
        <v>1</v>
      </c>
      <c r="F122" s="18">
        <v>2</v>
      </c>
      <c r="G122" s="18">
        <v>3</v>
      </c>
      <c r="H122" s="18">
        <v>4</v>
      </c>
      <c r="I122" s="18">
        <v>5</v>
      </c>
      <c r="J122" s="18">
        <v>6</v>
      </c>
      <c r="K122" s="18">
        <v>7</v>
      </c>
      <c r="L122" s="18">
        <v>8</v>
      </c>
      <c r="M122" s="18">
        <v>9</v>
      </c>
      <c r="N122" s="18">
        <v>10</v>
      </c>
      <c r="O122" s="18">
        <v>11</v>
      </c>
      <c r="P122" s="18">
        <v>12</v>
      </c>
      <c r="Q122" s="18">
        <v>13</v>
      </c>
      <c r="R122" s="18">
        <v>14</v>
      </c>
      <c r="S122" s="18">
        <v>15</v>
      </c>
      <c r="T122" s="18">
        <v>16</v>
      </c>
      <c r="U122" s="18">
        <v>17</v>
      </c>
      <c r="V122" s="18">
        <v>18</v>
      </c>
      <c r="W122" s="18">
        <v>19</v>
      </c>
      <c r="X122" s="18">
        <v>20</v>
      </c>
      <c r="Y122" s="18">
        <v>21</v>
      </c>
      <c r="Z122" s="18">
        <v>22</v>
      </c>
      <c r="AA122" s="18">
        <v>23</v>
      </c>
      <c r="AB122" s="18">
        <v>24</v>
      </c>
      <c r="AC122" s="279">
        <v>25</v>
      </c>
      <c r="AD122" s="18">
        <v>26</v>
      </c>
      <c r="AE122" s="18">
        <v>27</v>
      </c>
      <c r="AF122" s="279">
        <v>28</v>
      </c>
      <c r="AG122" s="18">
        <v>29</v>
      </c>
      <c r="AH122" s="202">
        <v>30</v>
      </c>
      <c r="AI122" s="202">
        <v>31</v>
      </c>
      <c r="AJ122" s="17"/>
      <c r="AK122" s="17"/>
    </row>
    <row r="123" spans="1:37">
      <c r="B123" s="15" t="s">
        <v>2</v>
      </c>
      <c r="C123" s="280" t="s">
        <v>65</v>
      </c>
      <c r="D123" s="147"/>
      <c r="E123" s="1261" t="s">
        <v>320</v>
      </c>
      <c r="F123" s="148" t="s">
        <v>321</v>
      </c>
      <c r="G123" s="148" t="s">
        <v>187</v>
      </c>
      <c r="H123" s="148" t="s">
        <v>188</v>
      </c>
      <c r="I123" s="148" t="s">
        <v>89</v>
      </c>
      <c r="J123" s="1261" t="s">
        <v>4</v>
      </c>
      <c r="K123" s="148" t="s">
        <v>186</v>
      </c>
      <c r="L123" s="148" t="s">
        <v>320</v>
      </c>
      <c r="M123" s="148" t="s">
        <v>321</v>
      </c>
      <c r="N123" s="148" t="s">
        <v>187</v>
      </c>
      <c r="O123" s="148" t="s">
        <v>188</v>
      </c>
      <c r="P123" s="148" t="s">
        <v>89</v>
      </c>
      <c r="Q123" s="1260" t="s">
        <v>4</v>
      </c>
      <c r="R123" s="148" t="s">
        <v>186</v>
      </c>
      <c r="S123" s="148" t="s">
        <v>320</v>
      </c>
      <c r="T123" s="148" t="s">
        <v>321</v>
      </c>
      <c r="U123" s="148" t="s">
        <v>187</v>
      </c>
      <c r="V123" s="148" t="s">
        <v>188</v>
      </c>
      <c r="W123" s="148" t="s">
        <v>89</v>
      </c>
      <c r="X123" s="1260" t="s">
        <v>4</v>
      </c>
      <c r="Y123" s="148" t="s">
        <v>186</v>
      </c>
      <c r="Z123" s="148" t="s">
        <v>320</v>
      </c>
      <c r="AA123" s="148" t="s">
        <v>321</v>
      </c>
      <c r="AB123" s="148" t="s">
        <v>187</v>
      </c>
      <c r="AC123" s="148" t="s">
        <v>188</v>
      </c>
      <c r="AD123" s="148" t="s">
        <v>89</v>
      </c>
      <c r="AE123" s="1260" t="s">
        <v>4</v>
      </c>
      <c r="AF123" s="148" t="s">
        <v>186</v>
      </c>
      <c r="AG123" s="148" t="s">
        <v>320</v>
      </c>
      <c r="AH123" s="148" t="s">
        <v>321</v>
      </c>
      <c r="AI123" s="148" t="s">
        <v>187</v>
      </c>
      <c r="AJ123" s="82" t="s">
        <v>4</v>
      </c>
      <c r="AK123" s="28" t="s">
        <v>5</v>
      </c>
    </row>
    <row r="124" spans="1:37" ht="12.75" customHeight="1">
      <c r="B124" s="83"/>
      <c r="C124" s="9" t="s">
        <v>66</v>
      </c>
      <c r="D124" s="30" t="s">
        <v>7</v>
      </c>
      <c r="E124" s="1679" t="s">
        <v>31</v>
      </c>
      <c r="F124" s="1680" t="s">
        <v>31</v>
      </c>
      <c r="G124" s="1680" t="s">
        <v>88</v>
      </c>
      <c r="H124" s="1680" t="s">
        <v>29</v>
      </c>
      <c r="I124" s="1680" t="s">
        <v>29</v>
      </c>
      <c r="J124" s="1681" t="s">
        <v>88</v>
      </c>
      <c r="K124" s="1680" t="s">
        <v>88</v>
      </c>
      <c r="L124" s="1680" t="s">
        <v>5</v>
      </c>
      <c r="M124" s="1680" t="s">
        <v>5</v>
      </c>
      <c r="N124" s="1680" t="s">
        <v>5</v>
      </c>
      <c r="O124" s="1680" t="s">
        <v>88</v>
      </c>
      <c r="P124" s="1680" t="s">
        <v>31</v>
      </c>
      <c r="Q124" s="1682" t="s">
        <v>31</v>
      </c>
      <c r="R124" s="1683" t="s">
        <v>31</v>
      </c>
      <c r="S124" s="1683" t="s">
        <v>88</v>
      </c>
      <c r="T124" s="1683" t="s">
        <v>29</v>
      </c>
      <c r="U124" s="1684" t="s">
        <v>201</v>
      </c>
      <c r="V124" s="1683" t="s">
        <v>29</v>
      </c>
      <c r="W124" s="1683" t="s">
        <v>88</v>
      </c>
      <c r="X124" s="1685" t="s">
        <v>200</v>
      </c>
      <c r="Y124" s="1684" t="s">
        <v>200</v>
      </c>
      <c r="Z124" s="1684" t="s">
        <v>200</v>
      </c>
      <c r="AA124" s="1684" t="s">
        <v>88</v>
      </c>
      <c r="AB124" s="1684" t="s">
        <v>203</v>
      </c>
      <c r="AC124" s="1684" t="s">
        <v>203</v>
      </c>
      <c r="AD124" s="1684" t="s">
        <v>203</v>
      </c>
      <c r="AE124" s="1686" t="s">
        <v>88</v>
      </c>
      <c r="AF124" s="1683" t="s">
        <v>29</v>
      </c>
      <c r="AG124" s="1683" t="s">
        <v>29</v>
      </c>
      <c r="AH124" s="1684" t="s">
        <v>29</v>
      </c>
      <c r="AI124" s="1687" t="s">
        <v>88</v>
      </c>
      <c r="AJ124" s="32"/>
      <c r="AK124" s="33"/>
    </row>
    <row r="125" spans="1:37" ht="12.75" customHeight="1">
      <c r="B125" s="83"/>
      <c r="C125" s="9"/>
      <c r="D125" s="30"/>
      <c r="E125" s="1577"/>
      <c r="F125" s="1429"/>
      <c r="G125" s="1429"/>
      <c r="H125" s="1429"/>
      <c r="I125" s="1429"/>
      <c r="J125" s="1430"/>
      <c r="K125" s="1429"/>
      <c r="L125" s="1429"/>
      <c r="M125" s="1429"/>
      <c r="N125" s="1429"/>
      <c r="O125" s="1429"/>
      <c r="P125" s="1429"/>
      <c r="Q125" s="1578"/>
      <c r="R125" s="1688"/>
      <c r="S125" s="1689"/>
      <c r="T125" s="1689"/>
      <c r="U125" s="1690">
        <v>104</v>
      </c>
      <c r="V125" s="1689"/>
      <c r="W125" s="1689"/>
      <c r="X125" s="1691" t="s">
        <v>312</v>
      </c>
      <c r="Y125" s="1691" t="s">
        <v>312</v>
      </c>
      <c r="Z125" s="1691" t="s">
        <v>312</v>
      </c>
      <c r="AA125" s="1691" t="s">
        <v>88</v>
      </c>
      <c r="AB125" s="1691" t="s">
        <v>312</v>
      </c>
      <c r="AC125" s="1691" t="s">
        <v>312</v>
      </c>
      <c r="AD125" s="1691" t="s">
        <v>312</v>
      </c>
      <c r="AE125" s="1692"/>
      <c r="AF125" s="1689"/>
      <c r="AG125" s="1689"/>
      <c r="AH125" s="1690">
        <v>104</v>
      </c>
      <c r="AI125" s="1693"/>
      <c r="AJ125" s="32"/>
      <c r="AK125" s="33"/>
    </row>
    <row r="126" spans="1:37">
      <c r="B126" s="281">
        <v>1020</v>
      </c>
      <c r="C126" s="9"/>
      <c r="D126" s="35" t="s">
        <v>8</v>
      </c>
      <c r="E126" s="1579"/>
      <c r="F126" s="1436"/>
      <c r="G126" s="1436"/>
      <c r="H126" s="1436"/>
      <c r="I126" s="1436"/>
      <c r="J126" s="1437"/>
      <c r="K126" s="1436"/>
      <c r="L126" s="1436"/>
      <c r="M126" s="1436"/>
      <c r="N126" s="1436"/>
      <c r="O126" s="1436"/>
      <c r="P126" s="1436"/>
      <c r="Q126" s="1580"/>
      <c r="R126" s="160"/>
      <c r="S126" s="159"/>
      <c r="T126" s="159"/>
      <c r="U126" s="159"/>
      <c r="V126" s="159"/>
      <c r="W126" s="159"/>
      <c r="X126" s="1694"/>
      <c r="Y126" s="159"/>
      <c r="Z126" s="159"/>
      <c r="AA126" s="159"/>
      <c r="AB126" s="159"/>
      <c r="AC126" s="159"/>
      <c r="AD126" s="159"/>
      <c r="AE126" s="1694"/>
      <c r="AF126" s="159"/>
      <c r="AG126" s="159"/>
      <c r="AH126" s="159"/>
      <c r="AI126" s="1695"/>
      <c r="AJ126" s="37">
        <f>SUM(F126:AE126)</f>
        <v>0</v>
      </c>
      <c r="AK126" s="38">
        <f>SUM(F127:AE127)</f>
        <v>0</v>
      </c>
    </row>
    <row r="127" spans="1:37">
      <c r="A127" s="39"/>
      <c r="B127" s="283"/>
      <c r="C127" s="284">
        <f>SUM(AJ124:AK127)</f>
        <v>0</v>
      </c>
      <c r="D127" s="42" t="s">
        <v>9</v>
      </c>
      <c r="E127" s="1696"/>
      <c r="F127" s="1474"/>
      <c r="G127" s="1474"/>
      <c r="H127" s="1474"/>
      <c r="I127" s="1474"/>
      <c r="J127" s="1697"/>
      <c r="K127" s="1698"/>
      <c r="L127" s="1698"/>
      <c r="M127" s="1698"/>
      <c r="N127" s="1698"/>
      <c r="O127" s="1698"/>
      <c r="P127" s="1698"/>
      <c r="Q127" s="1699"/>
      <c r="R127" s="166"/>
      <c r="S127" s="165"/>
      <c r="T127" s="165"/>
      <c r="U127" s="165"/>
      <c r="V127" s="165"/>
      <c r="W127" s="165"/>
      <c r="X127" s="1700"/>
      <c r="Y127" s="165"/>
      <c r="Z127" s="165"/>
      <c r="AA127" s="165"/>
      <c r="AB127" s="165"/>
      <c r="AC127" s="165"/>
      <c r="AD127" s="165"/>
      <c r="AE127" s="1700"/>
      <c r="AF127" s="165"/>
      <c r="AG127" s="165"/>
      <c r="AH127" s="165"/>
      <c r="AI127" s="1701"/>
      <c r="AJ127" s="45"/>
      <c r="AK127" s="33"/>
    </row>
    <row r="128" spans="1:37">
      <c r="B128" s="285"/>
      <c r="C128" s="2389" t="s">
        <v>67</v>
      </c>
      <c r="D128" s="1558" t="s">
        <v>7</v>
      </c>
      <c r="E128" s="1702" t="s">
        <v>5</v>
      </c>
      <c r="F128" s="1703" t="s">
        <v>88</v>
      </c>
      <c r="G128" s="1704" t="s">
        <v>203</v>
      </c>
      <c r="H128" s="1704" t="s">
        <v>203</v>
      </c>
      <c r="I128" s="1704" t="s">
        <v>203</v>
      </c>
      <c r="J128" s="1705" t="s">
        <v>88</v>
      </c>
      <c r="K128" s="1703" t="s">
        <v>29</v>
      </c>
      <c r="L128" s="1703" t="s">
        <v>29</v>
      </c>
      <c r="M128" s="1703" t="s">
        <v>29</v>
      </c>
      <c r="N128" s="1703" t="s">
        <v>88</v>
      </c>
      <c r="O128" s="1706" t="s">
        <v>200</v>
      </c>
      <c r="P128" s="1706" t="s">
        <v>200</v>
      </c>
      <c r="Q128" s="1707" t="s">
        <v>88</v>
      </c>
      <c r="R128" s="1708" t="s">
        <v>88</v>
      </c>
      <c r="S128" s="1709" t="s">
        <v>31</v>
      </c>
      <c r="T128" s="1709" t="s">
        <v>31</v>
      </c>
      <c r="U128" s="1709" t="s">
        <v>31</v>
      </c>
      <c r="V128" s="1709" t="s">
        <v>88</v>
      </c>
      <c r="W128" s="1709" t="s">
        <v>29</v>
      </c>
      <c r="X128" s="1710" t="s">
        <v>201</v>
      </c>
      <c r="Y128" s="1709" t="s">
        <v>29</v>
      </c>
      <c r="Z128" s="1709" t="s">
        <v>88</v>
      </c>
      <c r="AA128" s="1709" t="s">
        <v>5</v>
      </c>
      <c r="AB128" s="1709" t="s">
        <v>5</v>
      </c>
      <c r="AC128" s="1709" t="s">
        <v>5</v>
      </c>
      <c r="AD128" s="1709" t="s">
        <v>88</v>
      </c>
      <c r="AE128" s="1710" t="s">
        <v>203</v>
      </c>
      <c r="AF128" s="1709" t="s">
        <v>31</v>
      </c>
      <c r="AG128" s="1709" t="s">
        <v>31</v>
      </c>
      <c r="AH128" s="1709" t="s">
        <v>88</v>
      </c>
      <c r="AI128" s="1711" t="s">
        <v>29</v>
      </c>
      <c r="AJ128" s="32"/>
      <c r="AK128" s="33"/>
    </row>
    <row r="129" spans="1:38">
      <c r="B129" s="285"/>
      <c r="C129" s="2389"/>
      <c r="D129" s="30"/>
      <c r="E129" s="1584"/>
      <c r="F129" s="1429"/>
      <c r="G129" s="1431"/>
      <c r="H129" s="1431"/>
      <c r="I129" s="1431"/>
      <c r="J129" s="1430"/>
      <c r="K129" s="1429"/>
      <c r="L129" s="1429"/>
      <c r="M129" s="1429"/>
      <c r="N129" s="1429"/>
      <c r="O129" s="1431"/>
      <c r="P129" s="1431"/>
      <c r="Q129" s="1578"/>
      <c r="R129" s="1709"/>
      <c r="S129" s="1709"/>
      <c r="T129" s="1709"/>
      <c r="U129" s="1709"/>
      <c r="V129" s="1709"/>
      <c r="W129" s="1709"/>
      <c r="X129" s="1712" t="s">
        <v>31</v>
      </c>
      <c r="Y129" s="1709"/>
      <c r="Z129" s="1709"/>
      <c r="AA129" s="1709"/>
      <c r="AB129" s="1709"/>
      <c r="AC129" s="1709"/>
      <c r="AD129" s="1709"/>
      <c r="AE129" s="1712" t="s">
        <v>29</v>
      </c>
      <c r="AF129" s="1709"/>
      <c r="AG129" s="1709"/>
      <c r="AH129" s="1709"/>
      <c r="AI129" s="1709"/>
      <c r="AJ129" s="32"/>
      <c r="AK129" s="33"/>
    </row>
    <row r="130" spans="1:38">
      <c r="B130" s="281">
        <v>1600</v>
      </c>
      <c r="C130" s="2389"/>
      <c r="D130" s="35" t="s">
        <v>8</v>
      </c>
      <c r="E130" s="1579"/>
      <c r="F130" s="1436"/>
      <c r="G130" s="1436"/>
      <c r="H130" s="1436"/>
      <c r="I130" s="1436"/>
      <c r="J130" s="1437"/>
      <c r="K130" s="1436"/>
      <c r="L130" s="1436"/>
      <c r="M130" s="1585">
        <v>1</v>
      </c>
      <c r="N130" s="1436"/>
      <c r="O130" s="1436"/>
      <c r="P130" s="1436"/>
      <c r="Q130" s="1580"/>
      <c r="R130" s="159"/>
      <c r="S130" s="159"/>
      <c r="T130" s="159"/>
      <c r="U130" s="159"/>
      <c r="V130" s="159"/>
      <c r="W130" s="159"/>
      <c r="X130" s="1694"/>
      <c r="Y130" s="159"/>
      <c r="Z130" s="159"/>
      <c r="AA130" s="159"/>
      <c r="AB130" s="159"/>
      <c r="AC130" s="159"/>
      <c r="AD130" s="159"/>
      <c r="AE130" s="1694"/>
      <c r="AF130" s="159"/>
      <c r="AG130" s="159"/>
      <c r="AH130" s="159"/>
      <c r="AI130" s="159"/>
      <c r="AJ130" s="37">
        <f>SUM(F130:AE130)</f>
        <v>1</v>
      </c>
      <c r="AK130" s="38">
        <f>SUM(F131:AE131)</f>
        <v>0</v>
      </c>
    </row>
    <row r="131" spans="1:38">
      <c r="A131" s="39"/>
      <c r="B131" s="283"/>
      <c r="C131" s="1713">
        <f>SUM(AJ128:AK131)</f>
        <v>1</v>
      </c>
      <c r="D131" s="1714" t="s">
        <v>9</v>
      </c>
      <c r="E131" s="1715"/>
      <c r="F131" s="1716"/>
      <c r="G131" s="1716"/>
      <c r="H131" s="1716"/>
      <c r="I131" s="1716"/>
      <c r="J131" s="1717"/>
      <c r="K131" s="1718"/>
      <c r="L131" s="1718"/>
      <c r="M131" s="1718"/>
      <c r="N131" s="1718"/>
      <c r="O131" s="1718"/>
      <c r="P131" s="1718"/>
      <c r="Q131" s="1719"/>
      <c r="R131" s="1720"/>
      <c r="S131" s="1720"/>
      <c r="T131" s="1720"/>
      <c r="U131" s="1720"/>
      <c r="V131" s="1720"/>
      <c r="W131" s="1720"/>
      <c r="X131" s="1721"/>
      <c r="Y131" s="1720"/>
      <c r="Z131" s="1720"/>
      <c r="AA131" s="1720"/>
      <c r="AB131" s="1720"/>
      <c r="AC131" s="1720"/>
      <c r="AD131" s="1720"/>
      <c r="AE131" s="1721"/>
      <c r="AF131" s="1720"/>
      <c r="AG131" s="1720"/>
      <c r="AH131" s="1720"/>
      <c r="AI131" s="1720"/>
      <c r="AJ131" s="45"/>
      <c r="AK131" s="33"/>
    </row>
    <row r="132" spans="1:38">
      <c r="B132" s="285"/>
      <c r="C132" s="8" t="s">
        <v>68</v>
      </c>
      <c r="D132" s="152" t="s">
        <v>7</v>
      </c>
      <c r="E132" s="1679" t="s">
        <v>88</v>
      </c>
      <c r="F132" s="1680" t="s">
        <v>5</v>
      </c>
      <c r="G132" s="1680" t="s">
        <v>5</v>
      </c>
      <c r="H132" s="1680" t="s">
        <v>5</v>
      </c>
      <c r="I132" s="1680" t="s">
        <v>88</v>
      </c>
      <c r="J132" s="1681" t="s">
        <v>31</v>
      </c>
      <c r="K132" s="1680" t="s">
        <v>31</v>
      </c>
      <c r="L132" s="1680" t="s">
        <v>31</v>
      </c>
      <c r="M132" s="1680" t="s">
        <v>88</v>
      </c>
      <c r="N132" s="1680" t="s">
        <v>29</v>
      </c>
      <c r="O132" s="1680" t="s">
        <v>29</v>
      </c>
      <c r="P132" s="1722" t="s">
        <v>201</v>
      </c>
      <c r="Q132" s="1682" t="s">
        <v>88</v>
      </c>
      <c r="R132" s="1683" t="s">
        <v>5</v>
      </c>
      <c r="S132" s="1683" t="s">
        <v>5</v>
      </c>
      <c r="T132" s="1683" t="s">
        <v>5</v>
      </c>
      <c r="U132" s="1683" t="s">
        <v>88</v>
      </c>
      <c r="V132" s="1683" t="s">
        <v>31</v>
      </c>
      <c r="W132" s="1683" t="s">
        <v>31</v>
      </c>
      <c r="X132" s="1686" t="s">
        <v>88</v>
      </c>
      <c r="Y132" s="1683" t="s">
        <v>88</v>
      </c>
      <c r="Z132" s="1683" t="s">
        <v>29</v>
      </c>
      <c r="AA132" s="1683" t="s">
        <v>29</v>
      </c>
      <c r="AB132" s="1683" t="s">
        <v>29</v>
      </c>
      <c r="AC132" s="1683" t="s">
        <v>88</v>
      </c>
      <c r="AD132" s="1683" t="s">
        <v>5</v>
      </c>
      <c r="AE132" s="1686" t="s">
        <v>5</v>
      </c>
      <c r="AF132" s="1683" t="s">
        <v>5</v>
      </c>
      <c r="AG132" s="1683" t="s">
        <v>88</v>
      </c>
      <c r="AH132" s="1683" t="s">
        <v>31</v>
      </c>
      <c r="AI132" s="1687" t="s">
        <v>31</v>
      </c>
      <c r="AJ132" s="32"/>
      <c r="AK132" s="33"/>
    </row>
    <row r="133" spans="1:38">
      <c r="B133" s="285"/>
      <c r="C133" s="8"/>
      <c r="D133" s="152"/>
      <c r="E133" s="1584"/>
      <c r="F133" s="1429"/>
      <c r="G133" s="1429"/>
      <c r="H133" s="1429"/>
      <c r="I133" s="1429"/>
      <c r="J133" s="1430"/>
      <c r="K133" s="1429"/>
      <c r="L133" s="1429"/>
      <c r="M133" s="1429"/>
      <c r="N133" s="1429"/>
      <c r="O133" s="1429"/>
      <c r="P133" s="1431"/>
      <c r="Q133" s="1578"/>
      <c r="R133" s="1688"/>
      <c r="S133" s="1689"/>
      <c r="T133" s="1689"/>
      <c r="U133" s="1689"/>
      <c r="V133" s="1689"/>
      <c r="W133" s="1689"/>
      <c r="X133" s="1692"/>
      <c r="Y133" s="1689"/>
      <c r="Z133" s="1689"/>
      <c r="AA133" s="1689"/>
      <c r="AB133" s="1689"/>
      <c r="AC133" s="1689"/>
      <c r="AD133" s="1689"/>
      <c r="AE133" s="1692"/>
      <c r="AF133" s="1689"/>
      <c r="AG133" s="1689"/>
      <c r="AH133" s="1689"/>
      <c r="AI133" s="1693"/>
      <c r="AJ133" s="32"/>
      <c r="AK133" s="33"/>
    </row>
    <row r="134" spans="1:38">
      <c r="B134" s="281">
        <v>1644</v>
      </c>
      <c r="C134" s="8"/>
      <c r="D134" s="158" t="s">
        <v>8</v>
      </c>
      <c r="E134" s="1579"/>
      <c r="F134" s="1436"/>
      <c r="G134" s="1436"/>
      <c r="H134" s="1436"/>
      <c r="I134" s="1436"/>
      <c r="J134" s="1437"/>
      <c r="K134" s="1436"/>
      <c r="L134" s="1436"/>
      <c r="M134" s="1436"/>
      <c r="N134" s="1436"/>
      <c r="O134" s="1436"/>
      <c r="P134" s="1436"/>
      <c r="Q134" s="1580"/>
      <c r="R134" s="160"/>
      <c r="S134" s="159"/>
      <c r="T134" s="159"/>
      <c r="U134" s="159"/>
      <c r="V134" s="159"/>
      <c r="W134" s="159"/>
      <c r="X134" s="1694"/>
      <c r="Y134" s="159"/>
      <c r="Z134" s="159"/>
      <c r="AA134" s="159"/>
      <c r="AB134" s="159"/>
      <c r="AC134" s="159"/>
      <c r="AD134" s="159"/>
      <c r="AE134" s="1694"/>
      <c r="AF134" s="159"/>
      <c r="AG134" s="159"/>
      <c r="AH134" s="159"/>
      <c r="AI134" s="1695"/>
      <c r="AJ134" s="37">
        <f>SUM(F134:AE134)</f>
        <v>0</v>
      </c>
      <c r="AK134" s="38">
        <f>SUM(F135:AE135)</f>
        <v>0</v>
      </c>
    </row>
    <row r="135" spans="1:38">
      <c r="A135" s="39"/>
      <c r="B135" s="283"/>
      <c r="C135" s="284">
        <f>SUM(AJ132:AK135)</f>
        <v>0</v>
      </c>
      <c r="D135" s="164" t="s">
        <v>9</v>
      </c>
      <c r="E135" s="1696"/>
      <c r="F135" s="1474"/>
      <c r="G135" s="1474"/>
      <c r="H135" s="1474"/>
      <c r="I135" s="1474"/>
      <c r="J135" s="1697"/>
      <c r="K135" s="1698"/>
      <c r="L135" s="1698"/>
      <c r="M135" s="1698"/>
      <c r="N135" s="1698"/>
      <c r="O135" s="1698"/>
      <c r="P135" s="1698"/>
      <c r="Q135" s="1699"/>
      <c r="R135" s="166"/>
      <c r="S135" s="165"/>
      <c r="T135" s="165"/>
      <c r="U135" s="165"/>
      <c r="V135" s="165"/>
      <c r="W135" s="165"/>
      <c r="X135" s="1700"/>
      <c r="Y135" s="165"/>
      <c r="Z135" s="165"/>
      <c r="AA135" s="165"/>
      <c r="AB135" s="165"/>
      <c r="AC135" s="165"/>
      <c r="AD135" s="165"/>
      <c r="AE135" s="1700"/>
      <c r="AF135" s="165"/>
      <c r="AG135" s="165"/>
      <c r="AH135" s="165"/>
      <c r="AI135" s="1701"/>
      <c r="AJ135" s="45"/>
      <c r="AK135" s="33"/>
    </row>
    <row r="136" spans="1:38">
      <c r="B136" s="285"/>
      <c r="C136" s="2389" t="s">
        <v>69</v>
      </c>
      <c r="D136" s="344" t="s">
        <v>7</v>
      </c>
      <c r="E136" s="1702" t="s">
        <v>29</v>
      </c>
      <c r="F136" s="1703" t="s">
        <v>29</v>
      </c>
      <c r="G136" s="1703" t="s">
        <v>29</v>
      </c>
      <c r="H136" s="1703" t="s">
        <v>88</v>
      </c>
      <c r="I136" s="1703" t="s">
        <v>5</v>
      </c>
      <c r="J136" s="1705" t="s">
        <v>5</v>
      </c>
      <c r="K136" s="1703" t="s">
        <v>5</v>
      </c>
      <c r="L136" s="1703" t="s">
        <v>88</v>
      </c>
      <c r="M136" s="1703" t="s">
        <v>31</v>
      </c>
      <c r="N136" s="1703" t="s">
        <v>31</v>
      </c>
      <c r="O136" s="1703" t="s">
        <v>31</v>
      </c>
      <c r="P136" s="1703" t="s">
        <v>88</v>
      </c>
      <c r="Q136" s="1707" t="s">
        <v>29</v>
      </c>
      <c r="R136" s="1708" t="s">
        <v>29</v>
      </c>
      <c r="S136" s="1709" t="s">
        <v>29</v>
      </c>
      <c r="T136" s="1709" t="s">
        <v>88</v>
      </c>
      <c r="U136" s="1709" t="s">
        <v>5</v>
      </c>
      <c r="V136" s="1709" t="s">
        <v>5</v>
      </c>
      <c r="W136" s="1709" t="s">
        <v>5</v>
      </c>
      <c r="X136" s="1723" t="s">
        <v>88</v>
      </c>
      <c r="Y136" s="1709" t="s">
        <v>31</v>
      </c>
      <c r="Z136" s="1709" t="s">
        <v>31</v>
      </c>
      <c r="AA136" s="1709" t="s">
        <v>31</v>
      </c>
      <c r="AB136" s="1709" t="s">
        <v>88</v>
      </c>
      <c r="AC136" s="1724" t="s">
        <v>201</v>
      </c>
      <c r="AD136" s="1724" t="s">
        <v>201</v>
      </c>
      <c r="AE136" s="1723" t="s">
        <v>88</v>
      </c>
      <c r="AF136" s="1709" t="s">
        <v>88</v>
      </c>
      <c r="AG136" s="1709" t="s">
        <v>5</v>
      </c>
      <c r="AH136" s="1709" t="s">
        <v>5</v>
      </c>
      <c r="AI136" s="1711" t="s">
        <v>5</v>
      </c>
      <c r="AJ136" s="32"/>
      <c r="AK136" s="33"/>
    </row>
    <row r="137" spans="1:38">
      <c r="B137" s="285"/>
      <c r="C137" s="2389"/>
      <c r="D137" s="152"/>
      <c r="E137" s="1584"/>
      <c r="F137" s="1429"/>
      <c r="G137" s="1429"/>
      <c r="H137" s="1429"/>
      <c r="I137" s="1429"/>
      <c r="J137" s="1430"/>
      <c r="K137" s="1429"/>
      <c r="L137" s="1429"/>
      <c r="M137" s="1429"/>
      <c r="N137" s="1429"/>
      <c r="O137" s="1429"/>
      <c r="P137" s="1429"/>
      <c r="Q137" s="1578"/>
      <c r="R137" s="1709"/>
      <c r="S137" s="1709"/>
      <c r="T137" s="1709"/>
      <c r="U137" s="1709"/>
      <c r="V137" s="1709"/>
      <c r="W137" s="1709"/>
      <c r="X137" s="1723"/>
      <c r="Y137" s="1709"/>
      <c r="Z137" s="1709"/>
      <c r="AA137" s="1709"/>
      <c r="AB137" s="1709"/>
      <c r="AC137" s="1725" t="s">
        <v>343</v>
      </c>
      <c r="AD137" s="1725" t="s">
        <v>343</v>
      </c>
      <c r="AE137" s="1723"/>
      <c r="AF137" s="1709"/>
      <c r="AG137" s="1709"/>
      <c r="AH137" s="1709"/>
      <c r="AI137" s="1709"/>
      <c r="AJ137" s="32"/>
      <c r="AK137" s="33"/>
    </row>
    <row r="138" spans="1:38">
      <c r="B138" s="281">
        <v>1579</v>
      </c>
      <c r="C138" s="2389"/>
      <c r="D138" s="158" t="s">
        <v>8</v>
      </c>
      <c r="E138" s="1579"/>
      <c r="F138" s="1436"/>
      <c r="G138" s="1436"/>
      <c r="H138" s="1436"/>
      <c r="I138" s="1436"/>
      <c r="J138" s="1437"/>
      <c r="K138" s="1436" t="s">
        <v>362</v>
      </c>
      <c r="L138" s="1436"/>
      <c r="M138" s="1436"/>
      <c r="N138" s="1436"/>
      <c r="O138" s="1436"/>
      <c r="P138" s="1436"/>
      <c r="Q138" s="1580"/>
      <c r="R138" s="160"/>
      <c r="S138" s="160"/>
      <c r="T138" s="160"/>
      <c r="U138" s="160"/>
      <c r="V138" s="160"/>
      <c r="W138" s="160"/>
      <c r="X138" s="1694"/>
      <c r="Y138" s="160"/>
      <c r="Z138" s="160"/>
      <c r="AA138" s="160"/>
      <c r="AB138" s="160"/>
      <c r="AC138" s="160"/>
      <c r="AD138" s="160"/>
      <c r="AE138" s="1694"/>
      <c r="AF138" s="159"/>
      <c r="AG138" s="159"/>
      <c r="AH138" s="159"/>
      <c r="AI138" s="159"/>
      <c r="AJ138" s="37">
        <f>SUM(F138:AE138)</f>
        <v>0</v>
      </c>
      <c r="AK138" s="38">
        <f>SUM(F139:AE139)</f>
        <v>0</v>
      </c>
    </row>
    <row r="139" spans="1:38">
      <c r="A139" s="39"/>
      <c r="B139" s="283"/>
      <c r="C139" s="1713">
        <f>SUM(AJ136:AK139)</f>
        <v>0</v>
      </c>
      <c r="D139" s="1726" t="s">
        <v>9</v>
      </c>
      <c r="E139" s="1715"/>
      <c r="F139" s="1716"/>
      <c r="G139" s="1716"/>
      <c r="H139" s="1716"/>
      <c r="I139" s="1716"/>
      <c r="J139" s="1717"/>
      <c r="K139" s="1718"/>
      <c r="L139" s="1718"/>
      <c r="M139" s="1718"/>
      <c r="N139" s="1718"/>
      <c r="O139" s="1718"/>
      <c r="P139" s="1718"/>
      <c r="Q139" s="1719"/>
      <c r="R139" s="1727"/>
      <c r="S139" s="1727"/>
      <c r="T139" s="1727"/>
      <c r="U139" s="1727"/>
      <c r="V139" s="1727"/>
      <c r="W139" s="1727"/>
      <c r="X139" s="1721"/>
      <c r="Y139" s="1727"/>
      <c r="Z139" s="1727"/>
      <c r="AA139" s="1727"/>
      <c r="AB139" s="1727"/>
      <c r="AC139" s="1727"/>
      <c r="AD139" s="1727"/>
      <c r="AE139" s="1721"/>
      <c r="AF139" s="1720"/>
      <c r="AG139" s="1720"/>
      <c r="AH139" s="1720"/>
      <c r="AI139" s="1720"/>
      <c r="AJ139" s="45"/>
      <c r="AK139" s="33"/>
      <c r="AL139" s="145"/>
    </row>
    <row r="140" spans="1:38" ht="12.75" customHeight="1">
      <c r="B140" s="285"/>
      <c r="C140" s="12" t="s">
        <v>43</v>
      </c>
      <c r="D140" s="152" t="s">
        <v>7</v>
      </c>
      <c r="E140" s="1679"/>
      <c r="F140" s="1680"/>
      <c r="G140" s="1680"/>
      <c r="H140" s="1680"/>
      <c r="I140" s="1680"/>
      <c r="J140" s="1681" t="s">
        <v>29</v>
      </c>
      <c r="K140" s="1680"/>
      <c r="L140" s="1680"/>
      <c r="M140" s="1680"/>
      <c r="N140" s="1680"/>
      <c r="O140" s="1680"/>
      <c r="P140" s="1680"/>
      <c r="Q140" s="1682" t="s">
        <v>5</v>
      </c>
      <c r="R140" s="1728"/>
      <c r="S140" s="1728"/>
      <c r="T140" s="1728"/>
      <c r="U140" s="1728"/>
      <c r="V140" s="1728"/>
      <c r="W140" s="1728"/>
      <c r="X140" s="1729" t="s">
        <v>203</v>
      </c>
      <c r="Y140" s="1728"/>
      <c r="Z140" s="1728"/>
      <c r="AA140" s="1728"/>
      <c r="AB140" s="1728"/>
      <c r="AC140" s="1728"/>
      <c r="AD140" s="1728"/>
      <c r="AE140" s="1729" t="s">
        <v>201</v>
      </c>
      <c r="AF140" s="1730"/>
      <c r="AG140" s="1683"/>
      <c r="AH140" s="1683"/>
      <c r="AI140" s="1687"/>
      <c r="AJ140" s="32"/>
      <c r="AK140" s="33"/>
      <c r="AL140" s="257"/>
    </row>
    <row r="141" spans="1:38" ht="12.75" customHeight="1">
      <c r="B141" s="285"/>
      <c r="C141" s="12"/>
      <c r="D141" s="152"/>
      <c r="E141" s="1458" t="s">
        <v>203</v>
      </c>
      <c r="F141" s="1458"/>
      <c r="G141" s="1585" t="s">
        <v>31</v>
      </c>
      <c r="H141" s="1585" t="s">
        <v>31</v>
      </c>
      <c r="I141" s="1585" t="s">
        <v>31</v>
      </c>
      <c r="J141" s="1430"/>
      <c r="K141" s="1429" t="s">
        <v>362</v>
      </c>
      <c r="L141" s="1429"/>
      <c r="M141" s="1429"/>
      <c r="N141" s="1429"/>
      <c r="O141" s="1429" t="s">
        <v>5</v>
      </c>
      <c r="P141" s="1429" t="s">
        <v>5</v>
      </c>
      <c r="Q141" s="1578"/>
      <c r="R141" s="1688"/>
      <c r="S141" s="1688"/>
      <c r="T141" s="1688"/>
      <c r="U141" s="1688" t="s">
        <v>29</v>
      </c>
      <c r="V141" s="1688"/>
      <c r="W141" s="1688"/>
      <c r="X141" s="1731" t="s">
        <v>29</v>
      </c>
      <c r="Y141" s="290" t="s">
        <v>5</v>
      </c>
      <c r="Z141" s="290" t="s">
        <v>5</v>
      </c>
      <c r="AA141" s="290" t="s">
        <v>88</v>
      </c>
      <c r="AB141" s="290" t="s">
        <v>31</v>
      </c>
      <c r="AC141" s="290" t="s">
        <v>31</v>
      </c>
      <c r="AD141" s="290" t="s">
        <v>31</v>
      </c>
      <c r="AE141" s="1731" t="s">
        <v>31</v>
      </c>
      <c r="AF141" s="159"/>
      <c r="AG141" s="1689"/>
      <c r="AH141" s="171" t="s">
        <v>29</v>
      </c>
      <c r="AI141" s="1693"/>
      <c r="AJ141" s="32"/>
      <c r="AK141" s="33"/>
      <c r="AL141" s="257"/>
    </row>
    <row r="142" spans="1:38" ht="12.75" customHeight="1">
      <c r="B142" s="281">
        <v>1802</v>
      </c>
      <c r="C142" s="12"/>
      <c r="D142" s="158" t="s">
        <v>8</v>
      </c>
      <c r="E142" s="1579"/>
      <c r="F142" s="1436"/>
      <c r="G142" s="1436"/>
      <c r="H142" s="1436"/>
      <c r="I142" s="1436"/>
      <c r="J142" s="1437"/>
      <c r="K142" s="1436"/>
      <c r="L142" s="1436"/>
      <c r="M142" s="1436"/>
      <c r="N142" s="1436"/>
      <c r="O142" s="1436"/>
      <c r="P142" s="1436"/>
      <c r="Q142" s="1580"/>
      <c r="R142" s="160"/>
      <c r="S142" s="160"/>
      <c r="T142" s="160"/>
      <c r="U142" s="160"/>
      <c r="V142" s="160"/>
      <c r="W142" s="160"/>
      <c r="X142" s="1694"/>
      <c r="Y142" s="160"/>
      <c r="Z142" s="160"/>
      <c r="AA142" s="160"/>
      <c r="AB142" s="160"/>
      <c r="AC142" s="160"/>
      <c r="AD142" s="160"/>
      <c r="AE142" s="1694"/>
      <c r="AF142" s="159"/>
      <c r="AG142" s="159"/>
      <c r="AH142" s="159"/>
      <c r="AI142" s="1695"/>
      <c r="AJ142" s="37">
        <f>SUM(F142:AE142)</f>
        <v>0</v>
      </c>
      <c r="AK142" s="38">
        <f>SUM(F143:AE143)</f>
        <v>0</v>
      </c>
    </row>
    <row r="143" spans="1:38">
      <c r="A143" s="39"/>
      <c r="B143" s="97"/>
      <c r="C143" s="284">
        <f>SUM(AJ140:AK143)</f>
        <v>0</v>
      </c>
      <c r="D143" s="164" t="s">
        <v>9</v>
      </c>
      <c r="E143" s="1696"/>
      <c r="F143" s="1474"/>
      <c r="G143" s="1474"/>
      <c r="H143" s="1474"/>
      <c r="I143" s="1474"/>
      <c r="J143" s="1697"/>
      <c r="K143" s="1698"/>
      <c r="L143" s="1698"/>
      <c r="M143" s="1698"/>
      <c r="N143" s="1698"/>
      <c r="O143" s="1698"/>
      <c r="P143" s="1698"/>
      <c r="Q143" s="1699"/>
      <c r="R143" s="166"/>
      <c r="S143" s="166"/>
      <c r="T143" s="166"/>
      <c r="U143" s="166"/>
      <c r="V143" s="166"/>
      <c r="W143" s="166"/>
      <c r="X143" s="1700"/>
      <c r="Y143" s="166"/>
      <c r="Z143" s="166"/>
      <c r="AA143" s="166"/>
      <c r="AB143" s="166"/>
      <c r="AC143" s="166"/>
      <c r="AD143" s="166"/>
      <c r="AE143" s="1700"/>
      <c r="AF143" s="165"/>
      <c r="AG143" s="165"/>
      <c r="AH143" s="165"/>
      <c r="AI143" s="1701"/>
      <c r="AJ143" s="45"/>
      <c r="AK143" s="33"/>
    </row>
    <row r="144" spans="1:38">
      <c r="B144" s="83"/>
      <c r="C144" s="4" t="s">
        <v>42</v>
      </c>
      <c r="D144" s="344" t="s">
        <v>7</v>
      </c>
      <c r="E144" s="1702"/>
      <c r="F144" s="1703"/>
      <c r="G144" s="1703"/>
      <c r="H144" s="1703"/>
      <c r="I144" s="1703"/>
      <c r="J144" s="1705"/>
      <c r="K144" s="1703"/>
      <c r="L144" s="1703"/>
      <c r="M144" s="1703"/>
      <c r="N144" s="1703"/>
      <c r="O144" s="1732"/>
      <c r="P144" s="1733" t="s">
        <v>29</v>
      </c>
      <c r="Q144" s="1707"/>
      <c r="R144" s="1708"/>
      <c r="S144" s="1709"/>
      <c r="T144" s="1734"/>
      <c r="U144" s="1708" t="s">
        <v>11</v>
      </c>
      <c r="V144" s="1735"/>
      <c r="W144" s="1735"/>
      <c r="X144" s="1736" t="s">
        <v>5</v>
      </c>
      <c r="Y144" s="1734"/>
      <c r="Z144" s="1734"/>
      <c r="AA144" s="1734"/>
      <c r="AB144" s="1734"/>
      <c r="AC144" s="1733" t="s">
        <v>29</v>
      </c>
      <c r="AD144" s="1733" t="s">
        <v>29</v>
      </c>
      <c r="AE144" s="1723"/>
      <c r="AF144" s="1709"/>
      <c r="AG144" s="1709"/>
      <c r="AH144" s="1709"/>
      <c r="AI144" s="1711"/>
      <c r="AJ144" s="32"/>
      <c r="AK144" s="33"/>
    </row>
    <row r="145" spans="1:37">
      <c r="B145" s="83"/>
      <c r="C145" s="4"/>
      <c r="D145" s="152"/>
      <c r="E145" s="1584"/>
      <c r="F145" s="1429"/>
      <c r="G145" s="1429"/>
      <c r="H145" s="1429"/>
      <c r="I145" s="1429"/>
      <c r="J145" s="1430"/>
      <c r="K145" s="1429"/>
      <c r="L145" s="1429"/>
      <c r="M145" s="1429"/>
      <c r="N145" s="1429"/>
      <c r="O145" s="1585"/>
      <c r="P145" s="1585"/>
      <c r="Q145" s="1578"/>
      <c r="R145" s="1708"/>
      <c r="S145" s="1709"/>
      <c r="T145" s="1734"/>
      <c r="U145" s="1708"/>
      <c r="V145" s="1735"/>
      <c r="W145" s="1735"/>
      <c r="X145" s="1723"/>
      <c r="Y145" s="1734"/>
      <c r="Z145" s="1734"/>
      <c r="AA145" s="1734"/>
      <c r="AB145" s="1734"/>
      <c r="AC145" s="1735"/>
      <c r="AD145" s="1735"/>
      <c r="AE145" s="1723"/>
      <c r="AF145" s="1709"/>
      <c r="AG145" s="1709"/>
      <c r="AH145" s="1709"/>
      <c r="AI145" s="1709"/>
      <c r="AJ145" s="32"/>
      <c r="AK145" s="33"/>
    </row>
    <row r="146" spans="1:37">
      <c r="B146" s="91"/>
      <c r="C146" s="4"/>
      <c r="D146" s="158" t="s">
        <v>8</v>
      </c>
      <c r="E146" s="1579"/>
      <c r="F146" s="1436"/>
      <c r="G146" s="1436"/>
      <c r="H146" s="1436"/>
      <c r="I146" s="1436"/>
      <c r="J146" s="1437"/>
      <c r="K146" s="1436"/>
      <c r="L146" s="1436"/>
      <c r="M146" s="1436"/>
      <c r="N146" s="1436"/>
      <c r="O146" s="1436"/>
      <c r="P146" s="1436"/>
      <c r="Q146" s="1580"/>
      <c r="R146" s="160"/>
      <c r="S146" s="159"/>
      <c r="T146" s="1737"/>
      <c r="U146" s="1737"/>
      <c r="V146" s="160"/>
      <c r="W146" s="160"/>
      <c r="X146" s="1694"/>
      <c r="Y146" s="1737"/>
      <c r="Z146" s="1737"/>
      <c r="AA146" s="1737"/>
      <c r="AB146" s="1737"/>
      <c r="AC146" s="160"/>
      <c r="AD146" s="160"/>
      <c r="AE146" s="1694"/>
      <c r="AF146" s="159"/>
      <c r="AG146" s="159"/>
      <c r="AH146" s="159"/>
      <c r="AI146" s="159"/>
      <c r="AJ146" s="37">
        <f>SUM(F146:AE146)</f>
        <v>0</v>
      </c>
      <c r="AK146" s="38">
        <f>SUM(F147:AE147)</f>
        <v>0</v>
      </c>
    </row>
    <row r="147" spans="1:37">
      <c r="A147" s="39"/>
      <c r="B147" s="97"/>
      <c r="C147" s="1713">
        <f>SUM(AJ144:AK147)</f>
        <v>0</v>
      </c>
      <c r="D147" s="1726" t="s">
        <v>9</v>
      </c>
      <c r="E147" s="1715"/>
      <c r="F147" s="1716"/>
      <c r="G147" s="1716"/>
      <c r="H147" s="1716"/>
      <c r="I147" s="1716"/>
      <c r="J147" s="1717"/>
      <c r="K147" s="1718"/>
      <c r="L147" s="1718"/>
      <c r="M147" s="1718"/>
      <c r="N147" s="1718"/>
      <c r="O147" s="1718"/>
      <c r="P147" s="1718"/>
      <c r="Q147" s="1719"/>
      <c r="R147" s="1727"/>
      <c r="S147" s="1720"/>
      <c r="T147" s="1738"/>
      <c r="U147" s="1727"/>
      <c r="V147" s="1727"/>
      <c r="W147" s="1727"/>
      <c r="X147" s="1721"/>
      <c r="Y147" s="1738"/>
      <c r="Z147" s="1738"/>
      <c r="AA147" s="1738"/>
      <c r="AB147" s="1738"/>
      <c r="AC147" s="1727"/>
      <c r="AD147" s="1727"/>
      <c r="AE147" s="1721"/>
      <c r="AF147" s="1720"/>
      <c r="AG147" s="1720"/>
      <c r="AH147" s="1720"/>
      <c r="AI147" s="1720"/>
      <c r="AJ147" s="45"/>
      <c r="AK147" s="33"/>
    </row>
    <row r="148" spans="1:37">
      <c r="B148" s="83"/>
      <c r="C148" s="12" t="s">
        <v>346</v>
      </c>
      <c r="D148" s="30" t="s">
        <v>7</v>
      </c>
      <c r="E148" s="1679"/>
      <c r="F148" s="1680"/>
      <c r="G148" s="1680"/>
      <c r="H148" s="1680"/>
      <c r="I148" s="1680"/>
      <c r="J148" s="1681"/>
      <c r="K148" s="1680"/>
      <c r="L148" s="1680"/>
      <c r="M148" s="1680"/>
      <c r="N148" s="1680"/>
      <c r="O148" s="1739"/>
      <c r="P148" s="1739"/>
      <c r="Q148" s="1682"/>
      <c r="R148" s="1740"/>
      <c r="S148" s="1740"/>
      <c r="T148" s="1740"/>
      <c r="U148" s="1740"/>
      <c r="V148" s="1740"/>
      <c r="W148" s="1740"/>
      <c r="X148" s="1740"/>
      <c r="Y148" s="1740"/>
      <c r="Z148" s="1740"/>
      <c r="AA148" s="1740"/>
      <c r="AB148" s="1740"/>
      <c r="AC148" s="1740"/>
      <c r="AD148" s="1740"/>
      <c r="AE148" s="1740"/>
      <c r="AF148" s="1740"/>
      <c r="AG148" s="1740"/>
      <c r="AH148" s="1740"/>
      <c r="AI148" s="1741"/>
      <c r="AJ148" s="32"/>
      <c r="AK148" s="33"/>
    </row>
    <row r="149" spans="1:37">
      <c r="B149" s="83"/>
      <c r="C149" s="12"/>
      <c r="D149" s="30"/>
      <c r="E149" s="1472" t="s">
        <v>31</v>
      </c>
      <c r="F149" s="1429"/>
      <c r="G149" s="1429"/>
      <c r="H149" s="1429"/>
      <c r="I149" s="1429"/>
      <c r="J149" s="1430"/>
      <c r="K149" s="1429"/>
      <c r="L149" s="1429"/>
      <c r="M149" s="1429"/>
      <c r="N149" s="1429"/>
      <c r="O149" s="1585"/>
      <c r="P149" s="1585"/>
      <c r="Q149" s="1578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292"/>
      <c r="AJ149" s="32"/>
      <c r="AK149" s="33"/>
    </row>
    <row r="150" spans="1:37">
      <c r="B150" s="91"/>
      <c r="C150" s="12"/>
      <c r="D150" s="35" t="s">
        <v>8</v>
      </c>
      <c r="E150" s="1579"/>
      <c r="F150" s="1436"/>
      <c r="G150" s="1436"/>
      <c r="H150" s="1436"/>
      <c r="I150" s="1436"/>
      <c r="J150" s="1437"/>
      <c r="K150" s="1436"/>
      <c r="L150" s="1436"/>
      <c r="M150" s="1436"/>
      <c r="N150" s="1436"/>
      <c r="O150" s="1436"/>
      <c r="P150" s="1436"/>
      <c r="Q150" s="1580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92"/>
      <c r="AJ150" s="37">
        <f>SUM(F150:AE150)</f>
        <v>0</v>
      </c>
      <c r="AK150" s="38">
        <f>SUM(F151:AE151)</f>
        <v>0</v>
      </c>
    </row>
    <row r="151" spans="1:37">
      <c r="A151" s="39"/>
      <c r="B151" s="97"/>
      <c r="C151" s="284">
        <f>SUM(AJ148:AK151)</f>
        <v>0</v>
      </c>
      <c r="D151" s="42" t="s">
        <v>9</v>
      </c>
      <c r="E151" s="1696"/>
      <c r="F151" s="1474"/>
      <c r="G151" s="1474"/>
      <c r="H151" s="1474"/>
      <c r="I151" s="1474"/>
      <c r="J151" s="1697"/>
      <c r="K151" s="1698"/>
      <c r="L151" s="1698"/>
      <c r="M151" s="1698"/>
      <c r="N151" s="1698"/>
      <c r="O151" s="1698"/>
      <c r="P151" s="1698"/>
      <c r="Q151" s="1699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293"/>
      <c r="AJ151" s="105"/>
      <c r="AK151" s="33"/>
    </row>
    <row r="152" spans="1:37">
      <c r="B152" s="83"/>
      <c r="C152" s="7"/>
      <c r="D152" s="30" t="s">
        <v>7</v>
      </c>
      <c r="E152" s="232"/>
      <c r="F152" s="232"/>
      <c r="G152" s="232"/>
      <c r="H152" s="232"/>
      <c r="I152" s="232"/>
      <c r="J152" s="232"/>
      <c r="K152" s="232"/>
      <c r="L152" s="232"/>
      <c r="M152" s="232"/>
      <c r="N152" s="232"/>
      <c r="O152" s="232"/>
      <c r="P152" s="232"/>
      <c r="Q152" s="232"/>
      <c r="R152" s="232"/>
      <c r="S152" s="232"/>
      <c r="T152" s="232"/>
      <c r="U152" s="232"/>
      <c r="V152" s="232"/>
      <c r="W152" s="232"/>
      <c r="X152" s="232"/>
      <c r="Y152" s="232"/>
      <c r="Z152" s="232"/>
      <c r="AA152" s="232"/>
      <c r="AB152" s="232"/>
      <c r="AC152" s="232"/>
      <c r="AD152" s="232"/>
      <c r="AE152" s="232"/>
      <c r="AF152" s="232"/>
      <c r="AG152" s="232"/>
      <c r="AH152" s="232"/>
      <c r="AI152" s="291"/>
      <c r="AJ152" s="32"/>
      <c r="AK152" s="33"/>
    </row>
    <row r="153" spans="1:37">
      <c r="B153" s="91"/>
      <c r="C153" s="7"/>
      <c r="D153" s="35" t="s">
        <v>8</v>
      </c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92"/>
      <c r="AJ153" s="37">
        <f>SUM(F153:AE153)</f>
        <v>0</v>
      </c>
      <c r="AK153" s="38">
        <f>SUM(F154:AE154)</f>
        <v>0</v>
      </c>
    </row>
    <row r="154" spans="1:37">
      <c r="A154" s="39"/>
      <c r="B154" s="97"/>
      <c r="C154" s="284">
        <f>SUM(AJ152:AK154)</f>
        <v>0</v>
      </c>
      <c r="D154" s="42" t="s">
        <v>9</v>
      </c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293"/>
      <c r="AJ154" s="105"/>
      <c r="AK154" s="33"/>
    </row>
    <row r="155" spans="1:37">
      <c r="A155" s="39"/>
      <c r="B155" s="294"/>
      <c r="C155" s="176"/>
      <c r="D155" s="177"/>
      <c r="E155" s="109"/>
      <c r="F155" s="110"/>
      <c r="G155" s="109"/>
      <c r="H155" s="110"/>
      <c r="I155" s="109"/>
      <c r="J155" s="109"/>
      <c r="K155" s="110"/>
      <c r="L155" s="109"/>
      <c r="M155" s="110"/>
      <c r="N155" s="110"/>
      <c r="O155" s="109"/>
      <c r="P155" s="109"/>
      <c r="Q155" s="110"/>
      <c r="R155" s="110"/>
      <c r="S155" s="109"/>
      <c r="T155" s="110"/>
      <c r="U155" s="109"/>
      <c r="V155" s="110"/>
      <c r="W155" s="109"/>
      <c r="X155" s="109"/>
      <c r="Y155" s="110"/>
      <c r="Z155" s="109"/>
      <c r="AA155" s="110"/>
      <c r="AB155" s="110"/>
      <c r="AC155" s="109"/>
      <c r="AD155" s="109"/>
      <c r="AE155" s="109"/>
      <c r="AF155" s="110"/>
      <c r="AG155" s="109"/>
      <c r="AH155" s="109"/>
      <c r="AI155" s="110"/>
      <c r="AJ155" s="111"/>
      <c r="AK155" s="111"/>
    </row>
    <row r="156" spans="1:37">
      <c r="A156" s="106" t="s">
        <v>4</v>
      </c>
      <c r="B156" s="178" t="s">
        <v>5</v>
      </c>
      <c r="C156" s="108" t="s">
        <v>27</v>
      </c>
      <c r="D156" s="109"/>
      <c r="E156" s="109"/>
      <c r="F156" s="110"/>
      <c r="G156" s="110"/>
      <c r="H156" s="110"/>
      <c r="I156" s="109"/>
      <c r="J156" s="109"/>
      <c r="K156" s="109"/>
      <c r="L156" s="109"/>
      <c r="M156" s="110"/>
      <c r="N156" s="110"/>
      <c r="O156" s="110"/>
      <c r="P156" s="109"/>
      <c r="Q156" s="109"/>
      <c r="R156" s="109"/>
      <c r="S156" s="109"/>
      <c r="T156" s="110"/>
      <c r="U156" s="110"/>
      <c r="V156" s="110"/>
      <c r="W156" s="109"/>
      <c r="X156" s="109"/>
      <c r="Y156" s="109"/>
      <c r="Z156" s="109"/>
      <c r="AA156" s="110"/>
      <c r="AB156" s="110"/>
      <c r="AC156" s="110"/>
      <c r="AD156" s="109"/>
      <c r="AE156" s="109"/>
      <c r="AF156" s="109"/>
      <c r="AG156" s="109"/>
      <c r="AH156" s="109"/>
      <c r="AI156" s="110"/>
      <c r="AJ156" s="111"/>
      <c r="AK156" s="111"/>
    </row>
    <row r="157" spans="1:37">
      <c r="A157" s="112">
        <v>8</v>
      </c>
      <c r="B157" s="179"/>
      <c r="C157" s="114" t="s">
        <v>70</v>
      </c>
      <c r="D157" s="115" t="s">
        <v>29</v>
      </c>
      <c r="E157" s="180">
        <f t="shared" ref="E157:AI157" si="18">COUNTIF(E$124:E$154,$D$157)</f>
        <v>1</v>
      </c>
      <c r="F157" s="180">
        <f t="shared" si="18"/>
        <v>1</v>
      </c>
      <c r="G157" s="180">
        <f t="shared" si="18"/>
        <v>1</v>
      </c>
      <c r="H157" s="180">
        <f t="shared" si="18"/>
        <v>1</v>
      </c>
      <c r="I157" s="180">
        <f t="shared" si="18"/>
        <v>1</v>
      </c>
      <c r="J157" s="180">
        <f t="shared" si="18"/>
        <v>1</v>
      </c>
      <c r="K157" s="180">
        <f t="shared" si="18"/>
        <v>1</v>
      </c>
      <c r="L157" s="180">
        <f t="shared" si="18"/>
        <v>1</v>
      </c>
      <c r="M157" s="180">
        <f t="shared" si="18"/>
        <v>1</v>
      </c>
      <c r="N157" s="180">
        <f t="shared" si="18"/>
        <v>1</v>
      </c>
      <c r="O157" s="180">
        <f t="shared" si="18"/>
        <v>1</v>
      </c>
      <c r="P157" s="180">
        <f t="shared" si="18"/>
        <v>1</v>
      </c>
      <c r="Q157" s="180">
        <f t="shared" si="18"/>
        <v>1</v>
      </c>
      <c r="R157" s="180">
        <f t="shared" si="18"/>
        <v>1</v>
      </c>
      <c r="S157" s="180">
        <f t="shared" si="18"/>
        <v>1</v>
      </c>
      <c r="T157" s="180">
        <f t="shared" si="18"/>
        <v>1</v>
      </c>
      <c r="U157" s="180">
        <f t="shared" si="18"/>
        <v>1</v>
      </c>
      <c r="V157" s="180">
        <f t="shared" si="18"/>
        <v>1</v>
      </c>
      <c r="W157" s="180">
        <f t="shared" si="18"/>
        <v>1</v>
      </c>
      <c r="X157" s="180">
        <f t="shared" si="18"/>
        <v>1</v>
      </c>
      <c r="Y157" s="180">
        <f t="shared" si="18"/>
        <v>1</v>
      </c>
      <c r="Z157" s="180">
        <f t="shared" si="18"/>
        <v>1</v>
      </c>
      <c r="AA157" s="180">
        <f t="shared" si="18"/>
        <v>1</v>
      </c>
      <c r="AB157" s="180">
        <f t="shared" si="18"/>
        <v>1</v>
      </c>
      <c r="AC157" s="180">
        <f t="shared" si="18"/>
        <v>1</v>
      </c>
      <c r="AD157" s="180">
        <f t="shared" si="18"/>
        <v>1</v>
      </c>
      <c r="AE157" s="180">
        <f t="shared" si="18"/>
        <v>1</v>
      </c>
      <c r="AF157" s="180">
        <f t="shared" si="18"/>
        <v>1</v>
      </c>
      <c r="AG157" s="180">
        <f t="shared" si="18"/>
        <v>1</v>
      </c>
      <c r="AH157" s="180">
        <f t="shared" si="18"/>
        <v>2</v>
      </c>
      <c r="AI157" s="180">
        <f t="shared" si="18"/>
        <v>1</v>
      </c>
      <c r="AJ157" s="117"/>
      <c r="AK157" s="117"/>
    </row>
    <row r="158" spans="1:37">
      <c r="A158" s="181">
        <v>6</v>
      </c>
      <c r="B158" s="295">
        <v>2</v>
      </c>
      <c r="C158" s="183" t="s">
        <v>71</v>
      </c>
      <c r="D158" s="184" t="s">
        <v>31</v>
      </c>
      <c r="E158" s="185">
        <f t="shared" ref="E158:AI158" si="19">COUNTIF(E$124:E$154,$D$158)</f>
        <v>2</v>
      </c>
      <c r="F158" s="185">
        <f t="shared" si="19"/>
        <v>1</v>
      </c>
      <c r="G158" s="185">
        <f t="shared" si="19"/>
        <v>1</v>
      </c>
      <c r="H158" s="185">
        <f t="shared" si="19"/>
        <v>1</v>
      </c>
      <c r="I158" s="185">
        <f t="shared" si="19"/>
        <v>1</v>
      </c>
      <c r="J158" s="185">
        <f t="shared" si="19"/>
        <v>1</v>
      </c>
      <c r="K158" s="185">
        <f t="shared" si="19"/>
        <v>1</v>
      </c>
      <c r="L158" s="185">
        <f t="shared" si="19"/>
        <v>1</v>
      </c>
      <c r="M158" s="185">
        <f t="shared" si="19"/>
        <v>1</v>
      </c>
      <c r="N158" s="185">
        <f t="shared" si="19"/>
        <v>1</v>
      </c>
      <c r="O158" s="185">
        <f t="shared" si="19"/>
        <v>1</v>
      </c>
      <c r="P158" s="185">
        <f t="shared" si="19"/>
        <v>1</v>
      </c>
      <c r="Q158" s="185">
        <f t="shared" si="19"/>
        <v>1</v>
      </c>
      <c r="R158" s="185">
        <f t="shared" si="19"/>
        <v>1</v>
      </c>
      <c r="S158" s="185">
        <f t="shared" si="19"/>
        <v>1</v>
      </c>
      <c r="T158" s="185">
        <f t="shared" si="19"/>
        <v>1</v>
      </c>
      <c r="U158" s="185">
        <f t="shared" si="19"/>
        <v>1</v>
      </c>
      <c r="V158" s="185">
        <f t="shared" si="19"/>
        <v>1</v>
      </c>
      <c r="W158" s="185">
        <f t="shared" si="19"/>
        <v>1</v>
      </c>
      <c r="X158" s="185">
        <f t="shared" si="19"/>
        <v>1</v>
      </c>
      <c r="Y158" s="185">
        <f t="shared" si="19"/>
        <v>1</v>
      </c>
      <c r="Z158" s="185">
        <f t="shared" si="19"/>
        <v>1</v>
      </c>
      <c r="AA158" s="185">
        <f t="shared" si="19"/>
        <v>1</v>
      </c>
      <c r="AB158" s="185">
        <f t="shared" si="19"/>
        <v>1</v>
      </c>
      <c r="AC158" s="185">
        <f t="shared" si="19"/>
        <v>1</v>
      </c>
      <c r="AD158" s="185">
        <f t="shared" si="19"/>
        <v>1</v>
      </c>
      <c r="AE158" s="185">
        <f t="shared" si="19"/>
        <v>1</v>
      </c>
      <c r="AF158" s="185">
        <f t="shared" si="19"/>
        <v>1</v>
      </c>
      <c r="AG158" s="185">
        <f t="shared" si="19"/>
        <v>1</v>
      </c>
      <c r="AH158" s="185">
        <f t="shared" si="19"/>
        <v>1</v>
      </c>
      <c r="AI158" s="185">
        <f t="shared" si="19"/>
        <v>1</v>
      </c>
      <c r="AJ158" s="117"/>
      <c r="AK158" s="117"/>
    </row>
    <row r="159" spans="1:37">
      <c r="A159" s="122">
        <v>2</v>
      </c>
      <c r="B159" s="296">
        <v>6</v>
      </c>
      <c r="C159" s="121" t="s">
        <v>72</v>
      </c>
      <c r="D159" s="122" t="s">
        <v>5</v>
      </c>
      <c r="E159" s="123">
        <f t="shared" ref="E159:AI159" si="20">COUNTIF(E$124:E$154,$D$159)</f>
        <v>1</v>
      </c>
      <c r="F159" s="123">
        <f t="shared" si="20"/>
        <v>1</v>
      </c>
      <c r="G159" s="123">
        <f t="shared" si="20"/>
        <v>1</v>
      </c>
      <c r="H159" s="123">
        <f t="shared" si="20"/>
        <v>1</v>
      </c>
      <c r="I159" s="123">
        <f t="shared" si="20"/>
        <v>1</v>
      </c>
      <c r="J159" s="123">
        <f t="shared" si="20"/>
        <v>1</v>
      </c>
      <c r="K159" s="123">
        <f t="shared" si="20"/>
        <v>1</v>
      </c>
      <c r="L159" s="123">
        <f t="shared" si="20"/>
        <v>1</v>
      </c>
      <c r="M159" s="123">
        <f t="shared" si="20"/>
        <v>1</v>
      </c>
      <c r="N159" s="123">
        <f t="shared" si="20"/>
        <v>1</v>
      </c>
      <c r="O159" s="123">
        <f t="shared" si="20"/>
        <v>1</v>
      </c>
      <c r="P159" s="123">
        <f t="shared" si="20"/>
        <v>1</v>
      </c>
      <c r="Q159" s="123">
        <f t="shared" si="20"/>
        <v>1</v>
      </c>
      <c r="R159" s="123">
        <f t="shared" si="20"/>
        <v>1</v>
      </c>
      <c r="S159" s="123">
        <f t="shared" si="20"/>
        <v>1</v>
      </c>
      <c r="T159" s="123">
        <f t="shared" si="20"/>
        <v>1</v>
      </c>
      <c r="U159" s="123">
        <f t="shared" si="20"/>
        <v>1</v>
      </c>
      <c r="V159" s="123">
        <f t="shared" si="20"/>
        <v>1</v>
      </c>
      <c r="W159" s="123">
        <f t="shared" si="20"/>
        <v>1</v>
      </c>
      <c r="X159" s="123">
        <f t="shared" si="20"/>
        <v>1</v>
      </c>
      <c r="Y159" s="123">
        <f t="shared" si="20"/>
        <v>1</v>
      </c>
      <c r="Z159" s="123">
        <f t="shared" si="20"/>
        <v>1</v>
      </c>
      <c r="AA159" s="123">
        <f t="shared" si="20"/>
        <v>1</v>
      </c>
      <c r="AB159" s="123">
        <f t="shared" si="20"/>
        <v>1</v>
      </c>
      <c r="AC159" s="123">
        <f t="shared" si="20"/>
        <v>1</v>
      </c>
      <c r="AD159" s="123">
        <f t="shared" si="20"/>
        <v>1</v>
      </c>
      <c r="AE159" s="123">
        <f t="shared" si="20"/>
        <v>1</v>
      </c>
      <c r="AF159" s="123">
        <f t="shared" si="20"/>
        <v>1</v>
      </c>
      <c r="AG159" s="123">
        <f t="shared" si="20"/>
        <v>1</v>
      </c>
      <c r="AH159" s="123">
        <f t="shared" si="20"/>
        <v>1</v>
      </c>
      <c r="AI159" s="123">
        <f t="shared" si="20"/>
        <v>1</v>
      </c>
      <c r="AJ159" s="117"/>
      <c r="AK159" s="117"/>
    </row>
    <row r="161" spans="1:37">
      <c r="A161" s="127" t="s">
        <v>32</v>
      </c>
      <c r="B161" s="193"/>
      <c r="C161" s="129">
        <f>SUM(AJ124:AJ154)</f>
        <v>1</v>
      </c>
      <c r="D161" s="130"/>
      <c r="E161" s="297">
        <f t="shared" ref="E161:AI161" si="21">SUM(E124:E154)</f>
        <v>0</v>
      </c>
      <c r="F161" s="297">
        <f t="shared" si="21"/>
        <v>0</v>
      </c>
      <c r="G161" s="297">
        <f t="shared" si="21"/>
        <v>0</v>
      </c>
      <c r="H161" s="297">
        <f t="shared" si="21"/>
        <v>0</v>
      </c>
      <c r="I161" s="297">
        <f t="shared" si="21"/>
        <v>0</v>
      </c>
      <c r="J161" s="297">
        <f t="shared" si="21"/>
        <v>0</v>
      </c>
      <c r="K161" s="297">
        <f t="shared" si="21"/>
        <v>0</v>
      </c>
      <c r="L161" s="297">
        <f t="shared" si="21"/>
        <v>0</v>
      </c>
      <c r="M161" s="297">
        <f t="shared" si="21"/>
        <v>1</v>
      </c>
      <c r="N161" s="297">
        <f t="shared" si="21"/>
        <v>0</v>
      </c>
      <c r="O161" s="297">
        <f t="shared" si="21"/>
        <v>0</v>
      </c>
      <c r="P161" s="297">
        <f t="shared" si="21"/>
        <v>0</v>
      </c>
      <c r="Q161" s="297">
        <f t="shared" si="21"/>
        <v>0</v>
      </c>
      <c r="R161" s="297">
        <f t="shared" si="21"/>
        <v>0</v>
      </c>
      <c r="S161" s="297">
        <f t="shared" si="21"/>
        <v>0</v>
      </c>
      <c r="T161" s="297">
        <f t="shared" si="21"/>
        <v>0</v>
      </c>
      <c r="U161" s="297">
        <f t="shared" si="21"/>
        <v>104</v>
      </c>
      <c r="V161" s="297">
        <f t="shared" si="21"/>
        <v>0</v>
      </c>
      <c r="W161" s="297">
        <f t="shared" si="21"/>
        <v>0</v>
      </c>
      <c r="X161" s="297">
        <f t="shared" si="21"/>
        <v>0</v>
      </c>
      <c r="Y161" s="297">
        <f t="shared" si="21"/>
        <v>0</v>
      </c>
      <c r="Z161" s="297">
        <f t="shared" si="21"/>
        <v>0</v>
      </c>
      <c r="AA161" s="297">
        <f t="shared" si="21"/>
        <v>0</v>
      </c>
      <c r="AB161" s="297">
        <f t="shared" si="21"/>
        <v>0</v>
      </c>
      <c r="AC161" s="297">
        <f t="shared" si="21"/>
        <v>0</v>
      </c>
      <c r="AD161" s="297">
        <f t="shared" si="21"/>
        <v>0</v>
      </c>
      <c r="AE161" s="297">
        <f t="shared" si="21"/>
        <v>0</v>
      </c>
      <c r="AF161" s="297">
        <f t="shared" si="21"/>
        <v>0</v>
      </c>
      <c r="AG161" s="297">
        <f t="shared" si="21"/>
        <v>0</v>
      </c>
      <c r="AH161" s="297">
        <f t="shared" si="21"/>
        <v>104</v>
      </c>
      <c r="AI161" s="297">
        <f t="shared" si="21"/>
        <v>0</v>
      </c>
      <c r="AJ161" s="132">
        <f>SUM(F161:AE161)</f>
        <v>105</v>
      </c>
      <c r="AK161" s="133" t="s">
        <v>33</v>
      </c>
    </row>
    <row r="162" spans="1:37">
      <c r="A162" s="135" t="s">
        <v>34</v>
      </c>
      <c r="B162" s="195"/>
      <c r="C162" s="196">
        <f>SUM(AK124:AK154)</f>
        <v>0</v>
      </c>
      <c r="D162" s="130"/>
      <c r="E162" s="298" t="str">
        <f t="shared" ref="E162:AI162" si="22">IF(E161=24,1,"ERRORE")</f>
        <v>ERRORE</v>
      </c>
      <c r="F162" s="298" t="str">
        <f t="shared" si="22"/>
        <v>ERRORE</v>
      </c>
      <c r="G162" s="298" t="str">
        <f t="shared" si="22"/>
        <v>ERRORE</v>
      </c>
      <c r="H162" s="298" t="str">
        <f t="shared" si="22"/>
        <v>ERRORE</v>
      </c>
      <c r="I162" s="298" t="str">
        <f t="shared" si="22"/>
        <v>ERRORE</v>
      </c>
      <c r="J162" s="298" t="str">
        <f t="shared" si="22"/>
        <v>ERRORE</v>
      </c>
      <c r="K162" s="298" t="str">
        <f t="shared" si="22"/>
        <v>ERRORE</v>
      </c>
      <c r="L162" s="298" t="str">
        <f t="shared" si="22"/>
        <v>ERRORE</v>
      </c>
      <c r="M162" s="298" t="str">
        <f t="shared" si="22"/>
        <v>ERRORE</v>
      </c>
      <c r="N162" s="298" t="str">
        <f t="shared" si="22"/>
        <v>ERRORE</v>
      </c>
      <c r="O162" s="298" t="str">
        <f t="shared" si="22"/>
        <v>ERRORE</v>
      </c>
      <c r="P162" s="298" t="str">
        <f t="shared" si="22"/>
        <v>ERRORE</v>
      </c>
      <c r="Q162" s="298" t="str">
        <f t="shared" si="22"/>
        <v>ERRORE</v>
      </c>
      <c r="R162" s="298" t="str">
        <f t="shared" si="22"/>
        <v>ERRORE</v>
      </c>
      <c r="S162" s="298" t="str">
        <f t="shared" si="22"/>
        <v>ERRORE</v>
      </c>
      <c r="T162" s="298" t="str">
        <f t="shared" si="22"/>
        <v>ERRORE</v>
      </c>
      <c r="U162" s="298" t="str">
        <f t="shared" si="22"/>
        <v>ERRORE</v>
      </c>
      <c r="V162" s="298" t="str">
        <f t="shared" si="22"/>
        <v>ERRORE</v>
      </c>
      <c r="W162" s="298" t="str">
        <f t="shared" si="22"/>
        <v>ERRORE</v>
      </c>
      <c r="X162" s="298" t="str">
        <f t="shared" si="22"/>
        <v>ERRORE</v>
      </c>
      <c r="Y162" s="298" t="str">
        <f t="shared" si="22"/>
        <v>ERRORE</v>
      </c>
      <c r="Z162" s="298" t="str">
        <f t="shared" si="22"/>
        <v>ERRORE</v>
      </c>
      <c r="AA162" s="298" t="str">
        <f t="shared" si="22"/>
        <v>ERRORE</v>
      </c>
      <c r="AB162" s="298" t="str">
        <f t="shared" si="22"/>
        <v>ERRORE</v>
      </c>
      <c r="AC162" s="298" t="str">
        <f t="shared" si="22"/>
        <v>ERRORE</v>
      </c>
      <c r="AD162" s="298" t="str">
        <f t="shared" si="22"/>
        <v>ERRORE</v>
      </c>
      <c r="AE162" s="298" t="str">
        <f t="shared" si="22"/>
        <v>ERRORE</v>
      </c>
      <c r="AF162" s="298" t="str">
        <f t="shared" si="22"/>
        <v>ERRORE</v>
      </c>
      <c r="AG162" s="298" t="str">
        <f t="shared" si="22"/>
        <v>ERRORE</v>
      </c>
      <c r="AH162" s="298" t="str">
        <f t="shared" si="22"/>
        <v>ERRORE</v>
      </c>
      <c r="AI162" s="298" t="str">
        <f t="shared" si="22"/>
        <v>ERRORE</v>
      </c>
      <c r="AJ162" s="138">
        <f>SUM(AJ124:AK154)</f>
        <v>1</v>
      </c>
      <c r="AK162" s="133" t="s">
        <v>35</v>
      </c>
    </row>
    <row r="163" spans="1:37">
      <c r="A163" s="139" t="s">
        <v>36</v>
      </c>
      <c r="B163" s="198"/>
      <c r="C163" s="141">
        <f>SUM(C161:C162)</f>
        <v>1</v>
      </c>
      <c r="D163" s="130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199"/>
      <c r="AK163" s="133"/>
    </row>
    <row r="165" spans="1:37">
      <c r="B165" s="75"/>
      <c r="C165" s="76"/>
      <c r="D165" s="76"/>
      <c r="E165" s="76"/>
      <c r="F165" s="76"/>
      <c r="G165" s="299"/>
      <c r="H165" s="300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</row>
    <row r="166" spans="1:37">
      <c r="C166" s="16"/>
      <c r="D166" s="17"/>
      <c r="E166" s="18">
        <v>1</v>
      </c>
      <c r="F166" s="18">
        <v>2</v>
      </c>
      <c r="G166" s="18">
        <v>3</v>
      </c>
      <c r="H166" s="18">
        <v>4</v>
      </c>
      <c r="I166" s="18">
        <v>5</v>
      </c>
      <c r="J166" s="18">
        <v>6</v>
      </c>
      <c r="K166" s="18">
        <v>7</v>
      </c>
      <c r="L166" s="18">
        <v>8</v>
      </c>
      <c r="M166" s="18">
        <v>9</v>
      </c>
      <c r="N166" s="18">
        <v>10</v>
      </c>
      <c r="O166" s="18">
        <v>11</v>
      </c>
      <c r="P166" s="18">
        <v>12</v>
      </c>
      <c r="Q166" s="18">
        <v>13</v>
      </c>
      <c r="R166" s="18">
        <v>14</v>
      </c>
      <c r="S166" s="18">
        <v>15</v>
      </c>
      <c r="T166" s="18">
        <v>16</v>
      </c>
      <c r="U166" s="18">
        <v>17</v>
      </c>
      <c r="V166" s="18">
        <v>18</v>
      </c>
      <c r="W166" s="18">
        <v>19</v>
      </c>
      <c r="X166" s="18">
        <v>20</v>
      </c>
      <c r="Y166" s="18">
        <v>21</v>
      </c>
      <c r="Z166" s="18">
        <v>22</v>
      </c>
      <c r="AA166" s="18">
        <v>23</v>
      </c>
      <c r="AB166" s="18">
        <v>24</v>
      </c>
      <c r="AC166" s="279">
        <v>25</v>
      </c>
      <c r="AD166" s="18">
        <v>26</v>
      </c>
      <c r="AE166" s="18">
        <v>27</v>
      </c>
      <c r="AF166" s="279">
        <v>28</v>
      </c>
      <c r="AG166" s="18">
        <v>29</v>
      </c>
      <c r="AH166" s="18">
        <v>30</v>
      </c>
      <c r="AI166" s="18">
        <v>31</v>
      </c>
      <c r="AJ166" s="17"/>
      <c r="AK166" s="17"/>
    </row>
    <row r="167" spans="1:37">
      <c r="B167" s="15" t="s">
        <v>2</v>
      </c>
      <c r="C167" s="301" t="s">
        <v>73</v>
      </c>
      <c r="D167" s="22"/>
      <c r="E167" s="1478" t="s">
        <v>29</v>
      </c>
      <c r="F167" s="144" t="s">
        <v>29</v>
      </c>
      <c r="G167" s="144" t="s">
        <v>187</v>
      </c>
      <c r="H167" s="144" t="s">
        <v>188</v>
      </c>
      <c r="I167" s="144" t="s">
        <v>89</v>
      </c>
      <c r="J167" s="1478" t="s">
        <v>4</v>
      </c>
      <c r="K167" s="144" t="s">
        <v>186</v>
      </c>
      <c r="L167" s="144" t="s">
        <v>29</v>
      </c>
      <c r="M167" s="144" t="s">
        <v>29</v>
      </c>
      <c r="N167" s="144" t="s">
        <v>187</v>
      </c>
      <c r="O167" s="144" t="s">
        <v>188</v>
      </c>
      <c r="P167" s="144" t="s">
        <v>89</v>
      </c>
      <c r="Q167" s="1477" t="s">
        <v>4</v>
      </c>
      <c r="R167" s="144" t="s">
        <v>186</v>
      </c>
      <c r="S167" s="144" t="s">
        <v>29</v>
      </c>
      <c r="T167" s="144" t="s">
        <v>29</v>
      </c>
      <c r="U167" s="144" t="s">
        <v>187</v>
      </c>
      <c r="V167" s="144" t="s">
        <v>188</v>
      </c>
      <c r="W167" s="144" t="s">
        <v>89</v>
      </c>
      <c r="X167" s="1477" t="s">
        <v>4</v>
      </c>
      <c r="Y167" s="144" t="s">
        <v>186</v>
      </c>
      <c r="Z167" s="144" t="s">
        <v>29</v>
      </c>
      <c r="AA167" s="144" t="s">
        <v>29</v>
      </c>
      <c r="AB167" s="144" t="s">
        <v>187</v>
      </c>
      <c r="AC167" s="144" t="s">
        <v>188</v>
      </c>
      <c r="AD167" s="144" t="s">
        <v>89</v>
      </c>
      <c r="AE167" s="1477" t="s">
        <v>4</v>
      </c>
      <c r="AF167" s="144" t="s">
        <v>186</v>
      </c>
      <c r="AG167" s="144" t="s">
        <v>29</v>
      </c>
      <c r="AH167" s="144" t="s">
        <v>29</v>
      </c>
      <c r="AI167" s="144" t="s">
        <v>187</v>
      </c>
      <c r="AJ167" s="82" t="s">
        <v>4</v>
      </c>
      <c r="AK167" s="28" t="s">
        <v>5</v>
      </c>
    </row>
    <row r="168" spans="1:37">
      <c r="B168" s="83"/>
      <c r="C168" s="12" t="s">
        <v>74</v>
      </c>
      <c r="D168" s="152" t="s">
        <v>7</v>
      </c>
      <c r="E168" s="1742" t="s">
        <v>203</v>
      </c>
      <c r="F168" s="1479" t="s">
        <v>31</v>
      </c>
      <c r="G168" s="1479" t="s">
        <v>31</v>
      </c>
      <c r="H168" s="1479" t="s">
        <v>31</v>
      </c>
      <c r="I168" s="1479" t="s">
        <v>31</v>
      </c>
      <c r="J168" s="1482"/>
      <c r="K168" s="1479" t="s">
        <v>31</v>
      </c>
      <c r="L168" s="1479" t="s">
        <v>31</v>
      </c>
      <c r="M168" s="1479" t="s">
        <v>31</v>
      </c>
      <c r="N168" s="1479" t="s">
        <v>31</v>
      </c>
      <c r="O168" s="1479" t="s">
        <v>31</v>
      </c>
      <c r="P168" s="1483" t="s">
        <v>31</v>
      </c>
      <c r="Q168" s="1480"/>
      <c r="R168" s="1479" t="s">
        <v>31</v>
      </c>
      <c r="S168" s="1479" t="s">
        <v>31</v>
      </c>
      <c r="T168" s="1479" t="s">
        <v>31</v>
      </c>
      <c r="U168" s="1479" t="s">
        <v>31</v>
      </c>
      <c r="V168" s="1479" t="s">
        <v>31</v>
      </c>
      <c r="W168" s="1479" t="s">
        <v>31</v>
      </c>
      <c r="X168" s="1484"/>
      <c r="Y168" s="1479" t="s">
        <v>31</v>
      </c>
      <c r="Z168" s="1479" t="s">
        <v>31</v>
      </c>
      <c r="AA168" s="1479" t="s">
        <v>31</v>
      </c>
      <c r="AB168" s="1479" t="s">
        <v>31</v>
      </c>
      <c r="AC168" s="1479" t="s">
        <v>31</v>
      </c>
      <c r="AD168" s="1479" t="s">
        <v>31</v>
      </c>
      <c r="AE168" s="1480"/>
      <c r="AF168" s="1479" t="s">
        <v>31</v>
      </c>
      <c r="AG168" s="1479" t="s">
        <v>31</v>
      </c>
      <c r="AH168" s="1479" t="s">
        <v>31</v>
      </c>
      <c r="AI168" s="1479" t="s">
        <v>31</v>
      </c>
      <c r="AJ168" s="32"/>
      <c r="AK168" s="33"/>
    </row>
    <row r="169" spans="1:37" ht="15" customHeight="1">
      <c r="B169" s="91"/>
      <c r="C169" s="12"/>
      <c r="D169" s="158" t="s">
        <v>8</v>
      </c>
      <c r="E169" s="1461"/>
      <c r="F169" s="1460"/>
      <c r="G169" s="1460"/>
      <c r="H169" s="1460"/>
      <c r="I169" s="1460"/>
      <c r="J169" s="1461"/>
      <c r="K169" s="1460"/>
      <c r="L169" s="1460"/>
      <c r="M169" s="1460"/>
      <c r="N169" s="1460"/>
      <c r="O169" s="1460"/>
      <c r="P169" s="1487"/>
      <c r="Q169" s="1454"/>
      <c r="R169" s="1460"/>
      <c r="S169" s="1460"/>
      <c r="T169" s="1460"/>
      <c r="U169" s="1460"/>
      <c r="V169" s="1460"/>
      <c r="W169" s="1460"/>
      <c r="X169" s="1488"/>
      <c r="Y169" s="1460"/>
      <c r="Z169" s="1460"/>
      <c r="AA169" s="1460"/>
      <c r="AB169" s="1460"/>
      <c r="AC169" s="1460"/>
      <c r="AD169" s="1460"/>
      <c r="AE169" s="1454"/>
      <c r="AF169" s="1460"/>
      <c r="AG169" s="1460"/>
      <c r="AH169" s="1460"/>
      <c r="AI169" s="1460"/>
      <c r="AJ169" s="37">
        <f>SUM(F169:AE169)</f>
        <v>0</v>
      </c>
      <c r="AK169" s="38">
        <f>SUM(F170:AE170)</f>
        <v>0</v>
      </c>
    </row>
    <row r="170" spans="1:37">
      <c r="A170" s="39"/>
      <c r="B170" s="97"/>
      <c r="C170" s="250">
        <f>SUM(AJ168:AK170)</f>
        <v>0</v>
      </c>
      <c r="D170" s="164" t="s">
        <v>9</v>
      </c>
      <c r="E170" s="1464"/>
      <c r="F170" s="1463"/>
      <c r="G170" s="1463"/>
      <c r="H170" s="1463"/>
      <c r="I170" s="1463"/>
      <c r="J170" s="1464"/>
      <c r="K170" s="1463"/>
      <c r="L170" s="1463"/>
      <c r="M170" s="1460"/>
      <c r="N170" s="1463"/>
      <c r="O170" s="1463"/>
      <c r="P170" s="1490"/>
      <c r="Q170" s="1465"/>
      <c r="R170" s="1463"/>
      <c r="S170" s="1463"/>
      <c r="T170" s="1463"/>
      <c r="U170" s="1463"/>
      <c r="V170" s="1463"/>
      <c r="W170" s="1463"/>
      <c r="X170" s="1491"/>
      <c r="Y170" s="1463"/>
      <c r="Z170" s="1463"/>
      <c r="AA170" s="1463"/>
      <c r="AB170" s="1463"/>
      <c r="AC170" s="1463"/>
      <c r="AD170" s="1463"/>
      <c r="AE170" s="1465"/>
      <c r="AF170" s="1463"/>
      <c r="AG170" s="1463"/>
      <c r="AH170" s="1463"/>
      <c r="AI170" s="1463"/>
      <c r="AJ170" s="45"/>
      <c r="AK170" s="33"/>
    </row>
    <row r="171" spans="1:37" ht="12.75" customHeight="1">
      <c r="B171" s="83"/>
      <c r="C171" s="12" t="s">
        <v>76</v>
      </c>
      <c r="D171" s="152" t="s">
        <v>7</v>
      </c>
      <c r="E171" s="1742" t="s">
        <v>201</v>
      </c>
      <c r="F171" s="1479" t="s">
        <v>29</v>
      </c>
      <c r="G171" s="1492"/>
      <c r="H171" s="1494"/>
      <c r="I171" s="1492"/>
      <c r="J171" s="1495"/>
      <c r="K171" s="1492" t="s">
        <v>29</v>
      </c>
      <c r="L171" s="1492" t="s">
        <v>29</v>
      </c>
      <c r="M171" s="1492" t="s">
        <v>29</v>
      </c>
      <c r="N171" s="1494"/>
      <c r="O171" s="1494"/>
      <c r="P171" s="1743"/>
      <c r="Q171" s="1493"/>
      <c r="R171" s="1492" t="s">
        <v>29</v>
      </c>
      <c r="S171" s="1492" t="s">
        <v>29</v>
      </c>
      <c r="T171" s="1492" t="s">
        <v>29</v>
      </c>
      <c r="U171" s="1492"/>
      <c r="V171" s="1492"/>
      <c r="W171" s="1492"/>
      <c r="X171" s="1497"/>
      <c r="Y171" s="1492" t="s">
        <v>29</v>
      </c>
      <c r="Z171" s="1492" t="s">
        <v>29</v>
      </c>
      <c r="AA171" s="1492" t="s">
        <v>29</v>
      </c>
      <c r="AB171" s="1492" t="s">
        <v>11</v>
      </c>
      <c r="AC171" s="1492" t="s">
        <v>11</v>
      </c>
      <c r="AD171" s="1492"/>
      <c r="AE171" s="1493"/>
      <c r="AF171" s="1492" t="s">
        <v>29</v>
      </c>
      <c r="AG171" s="1492" t="s">
        <v>29</v>
      </c>
      <c r="AH171" s="1492" t="s">
        <v>29</v>
      </c>
      <c r="AI171" s="1492" t="s">
        <v>11</v>
      </c>
      <c r="AJ171" s="32"/>
      <c r="AK171" s="33"/>
    </row>
    <row r="172" spans="1:37">
      <c r="B172" s="91"/>
      <c r="C172" s="12"/>
      <c r="D172" s="158" t="s">
        <v>8</v>
      </c>
      <c r="E172" s="1461"/>
      <c r="F172" s="1460"/>
      <c r="G172" s="1460"/>
      <c r="H172" s="1288"/>
      <c r="I172" s="1460"/>
      <c r="J172" s="1461"/>
      <c r="K172" s="1460"/>
      <c r="L172" s="1460"/>
      <c r="M172" s="1460"/>
      <c r="N172" s="1460"/>
      <c r="O172" s="1460"/>
      <c r="P172" s="1487"/>
      <c r="Q172" s="1454"/>
      <c r="R172" s="1460"/>
      <c r="S172" s="1460"/>
      <c r="T172" s="1460"/>
      <c r="U172" s="1460"/>
      <c r="V172" s="1460"/>
      <c r="W172" s="1460"/>
      <c r="X172" s="1488"/>
      <c r="Y172" s="1460"/>
      <c r="Z172" s="1460"/>
      <c r="AA172" s="1460"/>
      <c r="AB172" s="1460"/>
      <c r="AC172" s="1460"/>
      <c r="AD172" s="1460"/>
      <c r="AE172" s="1454"/>
      <c r="AF172" s="1460"/>
      <c r="AG172" s="1460"/>
      <c r="AH172" s="1460"/>
      <c r="AI172" s="1512"/>
      <c r="AJ172" s="37">
        <f>SUM(F172:AE172)</f>
        <v>0</v>
      </c>
      <c r="AK172" s="38">
        <f>SUM(F173:AE173)</f>
        <v>0</v>
      </c>
    </row>
    <row r="173" spans="1:37">
      <c r="A173" s="39"/>
      <c r="B173" s="97"/>
      <c r="C173" s="250">
        <f>SUM(AJ171:AK173)</f>
        <v>0</v>
      </c>
      <c r="D173" s="164" t="s">
        <v>9</v>
      </c>
      <c r="E173" s="1501"/>
      <c r="F173" s="1499"/>
      <c r="G173" s="1499"/>
      <c r="H173" s="1499"/>
      <c r="I173" s="1499"/>
      <c r="J173" s="1501"/>
      <c r="K173" s="1499"/>
      <c r="L173" s="1499"/>
      <c r="M173" s="1499"/>
      <c r="N173" s="1499"/>
      <c r="O173" s="1499"/>
      <c r="P173" s="1502"/>
      <c r="Q173" s="1500"/>
      <c r="R173" s="1499"/>
      <c r="S173" s="1499"/>
      <c r="T173" s="1499"/>
      <c r="U173" s="1499"/>
      <c r="V173" s="1499"/>
      <c r="W173" s="1499"/>
      <c r="X173" s="1503"/>
      <c r="Y173" s="1499"/>
      <c r="Z173" s="1499"/>
      <c r="AA173" s="1499"/>
      <c r="AB173" s="1499"/>
      <c r="AC173" s="1499"/>
      <c r="AD173" s="1499"/>
      <c r="AE173" s="1500"/>
      <c r="AF173" s="1499"/>
      <c r="AG173" s="1499"/>
      <c r="AH173" s="1499"/>
      <c r="AI173" s="1513"/>
      <c r="AJ173" s="45"/>
      <c r="AK173" s="33"/>
    </row>
    <row r="174" spans="1:37">
      <c r="B174" s="83"/>
      <c r="C174" s="12" t="s">
        <v>348</v>
      </c>
      <c r="D174" s="152" t="s">
        <v>7</v>
      </c>
      <c r="E174" s="1482"/>
      <c r="F174" s="1479"/>
      <c r="G174" s="1481" t="s">
        <v>29</v>
      </c>
      <c r="H174" s="1481" t="s">
        <v>29</v>
      </c>
      <c r="I174" s="1481" t="s">
        <v>82</v>
      </c>
      <c r="J174" s="1482"/>
      <c r="K174" s="1526"/>
      <c r="L174" s="1526"/>
      <c r="M174" s="1526"/>
      <c r="N174" s="1479" t="s">
        <v>29</v>
      </c>
      <c r="O174" s="1479" t="s">
        <v>29</v>
      </c>
      <c r="P174" s="1483" t="s">
        <v>82</v>
      </c>
      <c r="Q174" s="1506"/>
      <c r="R174" s="1505"/>
      <c r="S174" s="1505"/>
      <c r="T174" s="1479" t="s">
        <v>11</v>
      </c>
      <c r="U174" s="1479" t="s">
        <v>29</v>
      </c>
      <c r="V174" s="1479" t="s">
        <v>29</v>
      </c>
      <c r="W174" s="1479" t="s">
        <v>82</v>
      </c>
      <c r="X174" s="1507"/>
      <c r="Y174" s="1505"/>
      <c r="Z174" s="1505"/>
      <c r="AA174" s="1505"/>
      <c r="AB174" s="1479" t="s">
        <v>29</v>
      </c>
      <c r="AC174" s="1479" t="s">
        <v>29</v>
      </c>
      <c r="AD174" s="1479" t="s">
        <v>82</v>
      </c>
      <c r="AE174" s="1506"/>
      <c r="AF174" s="1505"/>
      <c r="AG174" s="1505"/>
      <c r="AH174" s="1479" t="s">
        <v>11</v>
      </c>
      <c r="AI174" s="1517" t="s">
        <v>29</v>
      </c>
      <c r="AJ174" s="32"/>
      <c r="AK174" s="33"/>
    </row>
    <row r="175" spans="1:37">
      <c r="B175" s="91"/>
      <c r="C175" s="12"/>
      <c r="D175" s="158" t="s">
        <v>8</v>
      </c>
      <c r="E175" s="1461"/>
      <c r="F175" s="1460"/>
      <c r="G175" s="1744" t="s">
        <v>356</v>
      </c>
      <c r="H175" s="1744" t="s">
        <v>356</v>
      </c>
      <c r="I175" s="1744" t="s">
        <v>393</v>
      </c>
      <c r="J175" s="1745"/>
      <c r="K175" s="1746"/>
      <c r="L175" s="1746"/>
      <c r="M175" s="1746"/>
      <c r="N175" s="1746"/>
      <c r="O175" s="1746"/>
      <c r="P175" s="1747"/>
      <c r="Q175" s="1748"/>
      <c r="R175" s="1746"/>
      <c r="S175" s="1746"/>
      <c r="T175" s="1746"/>
      <c r="U175" s="1746"/>
      <c r="V175" s="1746"/>
      <c r="W175" s="1746"/>
      <c r="X175" s="1749"/>
      <c r="Y175" s="1746"/>
      <c r="Z175" s="1746"/>
      <c r="AA175" s="1746"/>
      <c r="AB175" s="1746"/>
      <c r="AC175" s="1746"/>
      <c r="AD175" s="1746"/>
      <c r="AE175" s="1748"/>
      <c r="AF175" s="1746"/>
      <c r="AG175" s="1746"/>
      <c r="AH175" s="1746"/>
      <c r="AI175" s="1746"/>
      <c r="AJ175" s="37">
        <f>SUM(F175:AE175)</f>
        <v>0</v>
      </c>
      <c r="AK175" s="38">
        <f>SUM(F176:AE176)</f>
        <v>0</v>
      </c>
    </row>
    <row r="176" spans="1:37">
      <c r="A176" s="39"/>
      <c r="B176" s="97"/>
      <c r="C176" s="250">
        <f>SUM(AJ174:AK176)</f>
        <v>0</v>
      </c>
      <c r="D176" s="164" t="s">
        <v>9</v>
      </c>
      <c r="E176" s="1501"/>
      <c r="F176" s="1499"/>
      <c r="G176" s="1499"/>
      <c r="H176" s="1499"/>
      <c r="I176" s="1499"/>
      <c r="J176" s="1501"/>
      <c r="K176" s="1499"/>
      <c r="L176" s="1499"/>
      <c r="M176" s="1499"/>
      <c r="N176" s="1499"/>
      <c r="O176" s="1499"/>
      <c r="P176" s="1502"/>
      <c r="Q176" s="1500"/>
      <c r="R176" s="1499"/>
      <c r="S176" s="1499"/>
      <c r="T176" s="1499"/>
      <c r="U176" s="1499"/>
      <c r="V176" s="1499"/>
      <c r="W176" s="1499"/>
      <c r="X176" s="1503"/>
      <c r="Y176" s="1499"/>
      <c r="Z176" s="1499"/>
      <c r="AA176" s="1499"/>
      <c r="AB176" s="1499"/>
      <c r="AC176" s="1499"/>
      <c r="AD176" s="1499"/>
      <c r="AE176" s="1500"/>
      <c r="AF176" s="1499"/>
      <c r="AG176" s="1499"/>
      <c r="AH176" s="1499"/>
      <c r="AI176" s="1499"/>
      <c r="AJ176" s="45"/>
      <c r="AK176" s="33"/>
    </row>
    <row r="177" spans="1:39">
      <c r="B177" s="83"/>
      <c r="C177" s="12" t="s">
        <v>77</v>
      </c>
      <c r="D177" s="152" t="s">
        <v>7</v>
      </c>
      <c r="E177" s="1508"/>
      <c r="F177" s="1505"/>
      <c r="G177" s="1505"/>
      <c r="H177" s="1505"/>
      <c r="I177" s="1505"/>
      <c r="J177" s="1508"/>
      <c r="K177" s="1505"/>
      <c r="L177" s="1505"/>
      <c r="M177" s="1505"/>
      <c r="N177" s="1505"/>
      <c r="O177" s="1505"/>
      <c r="P177" s="1509"/>
      <c r="Q177" s="1506"/>
      <c r="R177" s="1505"/>
      <c r="S177" s="1505"/>
      <c r="T177" s="1505"/>
      <c r="U177" s="1505"/>
      <c r="V177" s="1505"/>
      <c r="W177" s="1505"/>
      <c r="X177" s="1507"/>
      <c r="Y177" s="1505"/>
      <c r="Z177" s="1505"/>
      <c r="AA177" s="1505"/>
      <c r="AB177" s="1505"/>
      <c r="AC177" s="1505"/>
      <c r="AD177" s="1505"/>
      <c r="AE177" s="1506"/>
      <c r="AF177" s="1505"/>
      <c r="AG177" s="1505"/>
      <c r="AH177" s="1505"/>
      <c r="AI177" s="1505"/>
      <c r="AJ177" s="32"/>
      <c r="AK177" s="33"/>
      <c r="AM177" s="318"/>
    </row>
    <row r="178" spans="1:39">
      <c r="B178" s="91"/>
      <c r="C178" s="12"/>
      <c r="D178" s="158" t="s">
        <v>8</v>
      </c>
      <c r="E178" s="1461"/>
      <c r="F178" s="1460"/>
      <c r="G178" s="1460"/>
      <c r="H178" s="1288"/>
      <c r="I178" s="1460"/>
      <c r="J178" s="1461"/>
      <c r="K178" s="1460"/>
      <c r="L178" s="1460"/>
      <c r="M178" s="1460"/>
      <c r="N178" s="1460"/>
      <c r="O178" s="1460"/>
      <c r="P178" s="1487"/>
      <c r="Q178" s="1454"/>
      <c r="R178" s="1460"/>
      <c r="S178" s="1460"/>
      <c r="T178" s="1460"/>
      <c r="U178" s="1460"/>
      <c r="V178" s="1460"/>
      <c r="W178" s="1460"/>
      <c r="X178" s="1488"/>
      <c r="Y178" s="1460"/>
      <c r="Z178" s="1460"/>
      <c r="AA178" s="1460"/>
      <c r="AB178" s="1460"/>
      <c r="AC178" s="1460"/>
      <c r="AD178" s="1460"/>
      <c r="AE178" s="1454"/>
      <c r="AF178" s="1460"/>
      <c r="AG178" s="1460"/>
      <c r="AH178" s="1460"/>
      <c r="AI178" s="1460"/>
      <c r="AJ178" s="37">
        <f>SUM(F178:AE178)</f>
        <v>0</v>
      </c>
      <c r="AK178" s="38">
        <f>SUM(F179:AE179)</f>
        <v>0</v>
      </c>
      <c r="AM178" s="318"/>
    </row>
    <row r="179" spans="1:39">
      <c r="A179" s="39"/>
      <c r="B179" s="97"/>
      <c r="C179" s="98">
        <f>SUM(AJ177:AK179)</f>
        <v>0</v>
      </c>
      <c r="D179" s="164" t="s">
        <v>9</v>
      </c>
      <c r="E179" s="1501"/>
      <c r="F179" s="1499"/>
      <c r="G179" s="1499"/>
      <c r="H179" s="1499"/>
      <c r="I179" s="1499"/>
      <c r="J179" s="1501"/>
      <c r="K179" s="1499"/>
      <c r="L179" s="1499"/>
      <c r="M179" s="1499"/>
      <c r="N179" s="1499"/>
      <c r="O179" s="1499"/>
      <c r="P179" s="1502"/>
      <c r="Q179" s="1500"/>
      <c r="R179" s="1499"/>
      <c r="S179" s="1499"/>
      <c r="T179" s="1499"/>
      <c r="U179" s="1499"/>
      <c r="V179" s="1499"/>
      <c r="W179" s="1499"/>
      <c r="X179" s="1503"/>
      <c r="Y179" s="1499"/>
      <c r="Z179" s="1499"/>
      <c r="AA179" s="1499"/>
      <c r="AB179" s="1499"/>
      <c r="AC179" s="1499"/>
      <c r="AD179" s="1499"/>
      <c r="AE179" s="1500"/>
      <c r="AF179" s="1499"/>
      <c r="AG179" s="1499"/>
      <c r="AH179" s="1499"/>
      <c r="AI179" s="1499"/>
      <c r="AJ179" s="320"/>
      <c r="AK179" s="33"/>
      <c r="AM179" s="126"/>
    </row>
    <row r="180" spans="1:39">
      <c r="B180" s="83"/>
      <c r="C180" s="12" t="s">
        <v>349</v>
      </c>
      <c r="D180" s="152" t="s">
        <v>7</v>
      </c>
      <c r="E180" s="1508"/>
      <c r="F180" s="1505"/>
      <c r="G180" s="1505"/>
      <c r="H180" s="1505"/>
      <c r="I180" s="1505"/>
      <c r="J180" s="1508"/>
      <c r="K180" s="1505"/>
      <c r="L180" s="1505"/>
      <c r="M180" s="1505"/>
      <c r="N180" s="1505"/>
      <c r="O180" s="1505" t="s">
        <v>350</v>
      </c>
      <c r="P180" s="1505" t="s">
        <v>350</v>
      </c>
      <c r="Q180" s="1506"/>
      <c r="R180" s="1505"/>
      <c r="S180" s="1505"/>
      <c r="T180" s="1505"/>
      <c r="U180" s="1505"/>
      <c r="V180" s="1505"/>
      <c r="W180" s="1505"/>
      <c r="X180" s="1507"/>
      <c r="Y180" s="1505"/>
      <c r="Z180" s="1505"/>
      <c r="AA180" s="1505"/>
      <c r="AB180" s="1505"/>
      <c r="AC180" s="1505"/>
      <c r="AD180" s="1505"/>
      <c r="AE180" s="1506"/>
      <c r="AF180" s="1505"/>
      <c r="AG180" s="1505"/>
      <c r="AH180" s="1505"/>
      <c r="AI180" s="1505"/>
      <c r="AJ180" s="32"/>
      <c r="AK180" s="33"/>
      <c r="AM180" s="318"/>
    </row>
    <row r="181" spans="1:39">
      <c r="B181" s="91"/>
      <c r="C181" s="12"/>
      <c r="D181" s="158" t="s">
        <v>8</v>
      </c>
      <c r="E181" s="1461"/>
      <c r="F181" s="1460"/>
      <c r="G181" s="1460"/>
      <c r="H181" s="1288"/>
      <c r="I181" s="1460"/>
      <c r="J181" s="1461"/>
      <c r="K181" s="1460"/>
      <c r="L181" s="1460"/>
      <c r="M181" s="1460"/>
      <c r="N181" s="1460"/>
      <c r="O181" s="1288">
        <v>3</v>
      </c>
      <c r="P181" s="1288">
        <v>3</v>
      </c>
      <c r="Q181" s="1454"/>
      <c r="R181" s="1460"/>
      <c r="S181" s="1460"/>
      <c r="T181" s="1460"/>
      <c r="U181" s="1460"/>
      <c r="V181" s="1460"/>
      <c r="W181" s="1460"/>
      <c r="X181" s="1488"/>
      <c r="Y181" s="1460"/>
      <c r="Z181" s="1460"/>
      <c r="AA181" s="1460"/>
      <c r="AB181" s="1460"/>
      <c r="AC181" s="1460"/>
      <c r="AD181" s="1460"/>
      <c r="AE181" s="1454"/>
      <c r="AF181" s="1460"/>
      <c r="AG181" s="1460"/>
      <c r="AH181" s="1460"/>
      <c r="AI181" s="1460"/>
      <c r="AJ181" s="37">
        <f>SUM(F181:AE181)</f>
        <v>6</v>
      </c>
      <c r="AK181" s="38">
        <f>SUM(F182:AE182)</f>
        <v>0</v>
      </c>
      <c r="AM181" s="318"/>
    </row>
    <row r="182" spans="1:39">
      <c r="A182" s="39"/>
      <c r="B182" s="97"/>
      <c r="C182" s="98">
        <f>SUM(AJ180:AK182)</f>
        <v>6</v>
      </c>
      <c r="D182" s="164" t="s">
        <v>9</v>
      </c>
      <c r="E182" s="1501"/>
      <c r="F182" s="1499"/>
      <c r="G182" s="1499"/>
      <c r="H182" s="1499"/>
      <c r="I182" s="1499"/>
      <c r="J182" s="1501"/>
      <c r="K182" s="1499"/>
      <c r="L182" s="1499"/>
      <c r="M182" s="1499"/>
      <c r="N182" s="1499"/>
      <c r="O182" s="1499"/>
      <c r="P182" s="1499"/>
      <c r="Q182" s="1500"/>
      <c r="R182" s="1499"/>
      <c r="S182" s="1499"/>
      <c r="T182" s="1499"/>
      <c r="U182" s="1499"/>
      <c r="V182" s="1499"/>
      <c r="W182" s="1499"/>
      <c r="X182" s="1503"/>
      <c r="Y182" s="1499"/>
      <c r="Z182" s="1499"/>
      <c r="AA182" s="1499"/>
      <c r="AB182" s="1499"/>
      <c r="AC182" s="1499"/>
      <c r="AD182" s="1499"/>
      <c r="AE182" s="1500"/>
      <c r="AF182" s="1499"/>
      <c r="AG182" s="1499"/>
      <c r="AH182" s="1499"/>
      <c r="AI182" s="1499"/>
      <c r="AJ182" s="45"/>
      <c r="AK182" s="33"/>
      <c r="AM182" s="318"/>
    </row>
    <row r="183" spans="1:39">
      <c r="B183" s="83"/>
      <c r="C183" s="12" t="s">
        <v>351</v>
      </c>
      <c r="D183" s="152" t="s">
        <v>7</v>
      </c>
      <c r="E183" s="1508"/>
      <c r="F183" s="1505"/>
      <c r="G183" s="1505"/>
      <c r="H183" s="1505"/>
      <c r="I183" s="1505"/>
      <c r="J183" s="1508"/>
      <c r="K183" s="1505"/>
      <c r="L183" s="1505"/>
      <c r="M183" s="1505"/>
      <c r="N183" s="1505"/>
      <c r="O183" s="1505" t="s">
        <v>350</v>
      </c>
      <c r="P183" s="1505" t="s">
        <v>350</v>
      </c>
      <c r="Q183" s="1506"/>
      <c r="R183" s="1505"/>
      <c r="S183" s="1505"/>
      <c r="T183" s="1505"/>
      <c r="U183" s="1505"/>
      <c r="V183" s="1505"/>
      <c r="W183" s="1505"/>
      <c r="X183" s="1507"/>
      <c r="Y183" s="1505"/>
      <c r="Z183" s="1505"/>
      <c r="AA183" s="1505"/>
      <c r="AB183" s="1505"/>
      <c r="AC183" s="1505"/>
      <c r="AD183" s="1505"/>
      <c r="AE183" s="1506"/>
      <c r="AF183" s="1505"/>
      <c r="AG183" s="1505"/>
      <c r="AH183" s="1505"/>
      <c r="AI183" s="1505"/>
      <c r="AJ183" s="32"/>
      <c r="AK183" s="33"/>
      <c r="AM183" s="318"/>
    </row>
    <row r="184" spans="1:39">
      <c r="B184" s="91"/>
      <c r="C184" s="12"/>
      <c r="D184" s="158" t="s">
        <v>8</v>
      </c>
      <c r="E184" s="1461"/>
      <c r="F184" s="1460"/>
      <c r="G184" s="1460"/>
      <c r="H184" s="1288"/>
      <c r="I184" s="1460"/>
      <c r="J184" s="1461"/>
      <c r="K184" s="1460"/>
      <c r="L184" s="1460"/>
      <c r="M184" s="1460"/>
      <c r="N184" s="1460"/>
      <c r="O184" s="1288">
        <v>3</v>
      </c>
      <c r="P184" s="1288">
        <v>3</v>
      </c>
      <c r="Q184" s="1454"/>
      <c r="R184" s="1460"/>
      <c r="S184" s="1460"/>
      <c r="T184" s="1460"/>
      <c r="U184" s="1460"/>
      <c r="V184" s="1460"/>
      <c r="W184" s="1460"/>
      <c r="X184" s="1488"/>
      <c r="Y184" s="1460"/>
      <c r="Z184" s="1460"/>
      <c r="AA184" s="1460"/>
      <c r="AB184" s="1460"/>
      <c r="AC184" s="1460"/>
      <c r="AD184" s="1460"/>
      <c r="AE184" s="1454"/>
      <c r="AF184" s="1460"/>
      <c r="AG184" s="1460"/>
      <c r="AH184" s="1460"/>
      <c r="AI184" s="1460"/>
      <c r="AJ184" s="37">
        <f>SUM(F184:AE184)</f>
        <v>6</v>
      </c>
      <c r="AK184" s="38">
        <f>SUM(F185:AE185)</f>
        <v>0</v>
      </c>
      <c r="AM184" s="318"/>
    </row>
    <row r="185" spans="1:39">
      <c r="A185" s="39"/>
      <c r="B185" s="97"/>
      <c r="C185" s="98">
        <f>SUM(AJ183:AK185)</f>
        <v>6</v>
      </c>
      <c r="D185" s="164" t="s">
        <v>9</v>
      </c>
      <c r="E185" s="1501"/>
      <c r="F185" s="1499"/>
      <c r="G185" s="1499"/>
      <c r="H185" s="1499"/>
      <c r="I185" s="1499"/>
      <c r="J185" s="1501"/>
      <c r="K185" s="1499"/>
      <c r="L185" s="1499"/>
      <c r="M185" s="1499"/>
      <c r="N185" s="1499"/>
      <c r="O185" s="1499"/>
      <c r="P185" s="1499"/>
      <c r="Q185" s="1500"/>
      <c r="R185" s="1499"/>
      <c r="S185" s="1499"/>
      <c r="T185" s="1499"/>
      <c r="U185" s="1499"/>
      <c r="V185" s="1499"/>
      <c r="W185" s="1499"/>
      <c r="X185" s="1503"/>
      <c r="Y185" s="1499"/>
      <c r="Z185" s="1499"/>
      <c r="AA185" s="1499"/>
      <c r="AB185" s="1499"/>
      <c r="AC185" s="1499"/>
      <c r="AD185" s="1499"/>
      <c r="AE185" s="1500"/>
      <c r="AF185" s="1499"/>
      <c r="AG185" s="1499"/>
      <c r="AH185" s="1499"/>
      <c r="AI185" s="1499"/>
      <c r="AJ185" s="320"/>
      <c r="AK185" s="33"/>
      <c r="AM185" s="126"/>
    </row>
    <row r="186" spans="1:39">
      <c r="B186" s="83"/>
      <c r="C186" s="12" t="s">
        <v>17</v>
      </c>
      <c r="D186" s="152" t="s">
        <v>7</v>
      </c>
      <c r="E186" s="1508"/>
      <c r="F186" s="1505"/>
      <c r="G186" s="1505"/>
      <c r="H186" s="1505"/>
      <c r="I186" s="1505"/>
      <c r="J186" s="1508"/>
      <c r="K186" s="1505"/>
      <c r="L186" s="1505"/>
      <c r="M186" s="1505"/>
      <c r="N186" s="1505"/>
      <c r="O186" s="1505"/>
      <c r="P186" s="1509"/>
      <c r="Q186" s="1506"/>
      <c r="R186" s="1505"/>
      <c r="S186" s="1505"/>
      <c r="T186" s="1505"/>
      <c r="U186" s="1505"/>
      <c r="V186" s="1505"/>
      <c r="W186" s="1505"/>
      <c r="X186" s="1507"/>
      <c r="Y186" s="1505"/>
      <c r="Z186" s="1505"/>
      <c r="AA186" s="1505"/>
      <c r="AB186" s="1505"/>
      <c r="AC186" s="1505"/>
      <c r="AD186" s="1505"/>
      <c r="AE186" s="1506"/>
      <c r="AF186" s="1505"/>
      <c r="AG186" s="1505"/>
      <c r="AH186" s="1505"/>
      <c r="AI186" s="1505"/>
      <c r="AJ186" s="32"/>
      <c r="AK186" s="33"/>
      <c r="AM186" s="318"/>
    </row>
    <row r="187" spans="1:39">
      <c r="B187" s="91"/>
      <c r="C187" s="12"/>
      <c r="D187" s="158" t="s">
        <v>8</v>
      </c>
      <c r="E187" s="1461"/>
      <c r="F187" s="1460"/>
      <c r="G187" s="1460"/>
      <c r="H187" s="1288"/>
      <c r="I187" s="1460"/>
      <c r="J187" s="1461"/>
      <c r="K187" s="1460"/>
      <c r="L187" s="1460"/>
      <c r="M187" s="1460"/>
      <c r="N187" s="1460"/>
      <c r="O187" s="1460"/>
      <c r="P187" s="1487"/>
      <c r="Q187" s="1454"/>
      <c r="R187" s="1460"/>
      <c r="S187" s="1460"/>
      <c r="T187" s="1460"/>
      <c r="U187" s="1460"/>
      <c r="V187" s="1460"/>
      <c r="W187" s="1460"/>
      <c r="X187" s="1488"/>
      <c r="Y187" s="1460"/>
      <c r="Z187" s="1460"/>
      <c r="AA187" s="1460"/>
      <c r="AB187" s="1460"/>
      <c r="AC187" s="1460"/>
      <c r="AD187" s="1460"/>
      <c r="AE187" s="1454"/>
      <c r="AF187" s="1460"/>
      <c r="AG187" s="1460"/>
      <c r="AH187" s="1460"/>
      <c r="AI187" s="1460"/>
      <c r="AJ187" s="37">
        <f>SUM(F187:AE187)</f>
        <v>0</v>
      </c>
      <c r="AK187" s="38">
        <f>SUM(F188:AE188)</f>
        <v>0</v>
      </c>
      <c r="AM187" s="318"/>
    </row>
    <row r="188" spans="1:39">
      <c r="A188" s="39"/>
      <c r="B188" s="97"/>
      <c r="C188" s="98">
        <f>SUM(AJ186:AK188)</f>
        <v>0</v>
      </c>
      <c r="D188" s="164" t="s">
        <v>9</v>
      </c>
      <c r="E188" s="1501"/>
      <c r="F188" s="1499"/>
      <c r="G188" s="1499"/>
      <c r="H188" s="1499"/>
      <c r="I188" s="1499"/>
      <c r="J188" s="1501"/>
      <c r="K188" s="1499"/>
      <c r="L188" s="1499"/>
      <c r="M188" s="1499"/>
      <c r="N188" s="1499"/>
      <c r="O188" s="1499"/>
      <c r="P188" s="1502"/>
      <c r="Q188" s="1500"/>
      <c r="R188" s="1499"/>
      <c r="S188" s="1499"/>
      <c r="T188" s="1499"/>
      <c r="U188" s="1499"/>
      <c r="V188" s="1499"/>
      <c r="W188" s="1499"/>
      <c r="X188" s="1503"/>
      <c r="Y188" s="1499"/>
      <c r="Z188" s="1499"/>
      <c r="AA188" s="1499"/>
      <c r="AB188" s="1499"/>
      <c r="AC188" s="1499"/>
      <c r="AD188" s="1499"/>
      <c r="AE188" s="1500"/>
      <c r="AF188" s="1499"/>
      <c r="AG188" s="1499"/>
      <c r="AH188" s="1499"/>
      <c r="AI188" s="1499"/>
      <c r="AJ188" s="45"/>
      <c r="AK188" s="33"/>
      <c r="AM188" s="318"/>
    </row>
    <row r="189" spans="1:39">
      <c r="B189" s="83"/>
      <c r="C189" s="12" t="s">
        <v>78</v>
      </c>
      <c r="D189" s="152" t="s">
        <v>7</v>
      </c>
      <c r="E189" s="1508"/>
      <c r="F189" s="1505"/>
      <c r="G189" s="1505"/>
      <c r="H189" s="1505"/>
      <c r="I189" s="1505"/>
      <c r="J189" s="1508"/>
      <c r="K189" s="1505"/>
      <c r="L189" s="1505"/>
      <c r="M189" s="1505"/>
      <c r="N189" s="1505"/>
      <c r="O189" s="1505"/>
      <c r="P189" s="1509"/>
      <c r="Q189" s="1506"/>
      <c r="R189" s="1505"/>
      <c r="S189" s="1505"/>
      <c r="T189" s="1505"/>
      <c r="U189" s="1505"/>
      <c r="V189" s="1505"/>
      <c r="W189" s="1505"/>
      <c r="X189" s="1507"/>
      <c r="Y189" s="1505"/>
      <c r="Z189" s="1505"/>
      <c r="AA189" s="1505"/>
      <c r="AB189" s="1505"/>
      <c r="AC189" s="1505"/>
      <c r="AD189" s="1505"/>
      <c r="AE189" s="1506"/>
      <c r="AF189" s="1505"/>
      <c r="AG189" s="1505"/>
      <c r="AH189" s="1505"/>
      <c r="AI189" s="1505"/>
      <c r="AJ189" s="32"/>
      <c r="AK189" s="33"/>
      <c r="AM189" s="318"/>
    </row>
    <row r="190" spans="1:39">
      <c r="B190" s="91"/>
      <c r="C190" s="12"/>
      <c r="D190" s="158" t="s">
        <v>8</v>
      </c>
      <c r="E190" s="1461"/>
      <c r="F190" s="1460"/>
      <c r="G190" s="1460"/>
      <c r="H190" s="1288"/>
      <c r="I190" s="1460"/>
      <c r="J190" s="1461"/>
      <c r="K190" s="1460"/>
      <c r="L190" s="1460"/>
      <c r="M190" s="1460"/>
      <c r="N190" s="1460"/>
      <c r="O190" s="1460"/>
      <c r="P190" s="1487"/>
      <c r="Q190" s="1454"/>
      <c r="R190" s="1460"/>
      <c r="S190" s="1460"/>
      <c r="T190" s="1460"/>
      <c r="U190" s="1460"/>
      <c r="V190" s="1460"/>
      <c r="W190" s="1460"/>
      <c r="X190" s="1488"/>
      <c r="Y190" s="1460"/>
      <c r="Z190" s="1460"/>
      <c r="AA190" s="1460"/>
      <c r="AB190" s="1460"/>
      <c r="AC190" s="1460"/>
      <c r="AD190" s="1460"/>
      <c r="AE190" s="1454"/>
      <c r="AF190" s="1460"/>
      <c r="AG190" s="1460"/>
      <c r="AH190" s="1460"/>
      <c r="AI190" s="1460"/>
      <c r="AJ190" s="37">
        <f>SUM(F190:AE190)</f>
        <v>0</v>
      </c>
      <c r="AK190" s="38">
        <f>SUM(F191:AE191)</f>
        <v>0</v>
      </c>
      <c r="AM190" s="318"/>
    </row>
    <row r="191" spans="1:39">
      <c r="A191" s="39"/>
      <c r="B191" s="97"/>
      <c r="C191" s="98">
        <f>SUM(AJ189:AK191)</f>
        <v>0</v>
      </c>
      <c r="D191" s="164" t="s">
        <v>9</v>
      </c>
      <c r="E191" s="1501"/>
      <c r="F191" s="1499"/>
      <c r="G191" s="1499"/>
      <c r="H191" s="1499"/>
      <c r="I191" s="1499"/>
      <c r="J191" s="1501"/>
      <c r="K191" s="1499"/>
      <c r="L191" s="1499"/>
      <c r="M191" s="1499"/>
      <c r="N191" s="1499"/>
      <c r="O191" s="1499"/>
      <c r="P191" s="1502"/>
      <c r="Q191" s="1500"/>
      <c r="R191" s="1499"/>
      <c r="S191" s="1499"/>
      <c r="T191" s="1499"/>
      <c r="U191" s="1499"/>
      <c r="V191" s="1499"/>
      <c r="W191" s="1499"/>
      <c r="X191" s="1503"/>
      <c r="Y191" s="1499"/>
      <c r="Z191" s="1499"/>
      <c r="AA191" s="1499"/>
      <c r="AB191" s="1499"/>
      <c r="AC191" s="1499"/>
      <c r="AD191" s="1499"/>
      <c r="AE191" s="1500"/>
      <c r="AF191" s="1499"/>
      <c r="AG191" s="1499"/>
      <c r="AH191" s="1499"/>
      <c r="AI191" s="1499"/>
      <c r="AJ191" s="320"/>
      <c r="AK191" s="33"/>
      <c r="AM191" s="126"/>
    </row>
    <row r="192" spans="1:39">
      <c r="A192" s="39"/>
      <c r="B192" s="294"/>
      <c r="C192" s="176"/>
      <c r="D192" s="177"/>
      <c r="E192" s="109"/>
      <c r="F192" s="110"/>
      <c r="G192" s="109"/>
      <c r="H192" s="110"/>
      <c r="I192" s="126"/>
      <c r="J192" s="109"/>
      <c r="K192" s="110"/>
      <c r="L192" s="109"/>
      <c r="M192" s="110"/>
      <c r="N192" s="110"/>
      <c r="O192" s="109"/>
      <c r="P192" s="109"/>
      <c r="Q192" s="110" t="s">
        <v>44</v>
      </c>
      <c r="R192" s="110"/>
      <c r="S192" s="109"/>
      <c r="T192" s="110"/>
      <c r="U192" s="109"/>
      <c r="V192" s="326"/>
      <c r="W192" s="109"/>
      <c r="X192" s="109"/>
      <c r="Y192" s="110"/>
      <c r="Z192" s="109"/>
      <c r="AA192" s="110"/>
      <c r="AB192" s="110"/>
      <c r="AC192" s="109"/>
      <c r="AD192" s="109"/>
      <c r="AE192" s="109"/>
      <c r="AF192" s="110"/>
      <c r="AG192" s="109"/>
      <c r="AH192" s="109"/>
      <c r="AI192" s="110"/>
      <c r="AJ192" s="111"/>
      <c r="AK192" s="111"/>
      <c r="AM192" s="318"/>
    </row>
    <row r="193" spans="1:48">
      <c r="A193" s="106" t="s">
        <v>4</v>
      </c>
      <c r="B193" s="107" t="s">
        <v>5</v>
      </c>
      <c r="C193" s="327" t="s">
        <v>27</v>
      </c>
      <c r="D193" s="328"/>
      <c r="E193" s="110"/>
      <c r="F193" s="110"/>
      <c r="G193" s="109"/>
      <c r="H193" s="109"/>
      <c r="I193" s="109"/>
      <c r="J193" s="109"/>
      <c r="K193" s="110"/>
      <c r="L193" s="110"/>
      <c r="M193" s="110"/>
      <c r="N193" s="109"/>
      <c r="O193" s="109"/>
      <c r="P193" s="109"/>
      <c r="Q193" s="109"/>
      <c r="R193" s="110"/>
      <c r="S193" s="110"/>
      <c r="T193" s="110"/>
      <c r="U193" s="109"/>
      <c r="V193" s="109"/>
      <c r="W193" s="109"/>
      <c r="X193" s="109"/>
      <c r="Y193" s="110"/>
      <c r="Z193" s="110"/>
      <c r="AA193" s="110"/>
      <c r="AB193" s="109"/>
      <c r="AC193" s="109"/>
      <c r="AD193" s="109"/>
      <c r="AE193" s="109"/>
      <c r="AF193" s="110"/>
      <c r="AG193" s="110"/>
      <c r="AH193" s="110"/>
      <c r="AI193" s="110"/>
      <c r="AJ193" s="111"/>
      <c r="AK193" s="111"/>
      <c r="AM193" s="318"/>
    </row>
    <row r="194" spans="1:48">
      <c r="A194" s="329">
        <v>8.25</v>
      </c>
      <c r="B194" s="330"/>
      <c r="C194" s="331" t="s">
        <v>79</v>
      </c>
      <c r="D194" s="332" t="s">
        <v>29</v>
      </c>
      <c r="E194" s="180">
        <f t="shared" ref="E194:AI194" si="23">COUNTIF(E$168:E$191,$D$194)</f>
        <v>0</v>
      </c>
      <c r="F194" s="180">
        <f t="shared" si="23"/>
        <v>1</v>
      </c>
      <c r="G194" s="180">
        <f t="shared" si="23"/>
        <v>1</v>
      </c>
      <c r="H194" s="180">
        <f t="shared" si="23"/>
        <v>1</v>
      </c>
      <c r="I194" s="180">
        <f t="shared" si="23"/>
        <v>0</v>
      </c>
      <c r="J194" s="180">
        <f t="shared" si="23"/>
        <v>0</v>
      </c>
      <c r="K194" s="180">
        <f t="shared" si="23"/>
        <v>1</v>
      </c>
      <c r="L194" s="180">
        <f t="shared" si="23"/>
        <v>1</v>
      </c>
      <c r="M194" s="180">
        <f t="shared" si="23"/>
        <v>1</v>
      </c>
      <c r="N194" s="180">
        <f t="shared" si="23"/>
        <v>1</v>
      </c>
      <c r="O194" s="180">
        <f t="shared" si="23"/>
        <v>1</v>
      </c>
      <c r="P194" s="180">
        <f t="shared" si="23"/>
        <v>0</v>
      </c>
      <c r="Q194" s="180">
        <f t="shared" si="23"/>
        <v>0</v>
      </c>
      <c r="R194" s="180">
        <f t="shared" si="23"/>
        <v>1</v>
      </c>
      <c r="S194" s="180">
        <f t="shared" si="23"/>
        <v>1</v>
      </c>
      <c r="T194" s="180">
        <f t="shared" si="23"/>
        <v>1</v>
      </c>
      <c r="U194" s="180">
        <f t="shared" si="23"/>
        <v>1</v>
      </c>
      <c r="V194" s="180">
        <f t="shared" si="23"/>
        <v>1</v>
      </c>
      <c r="W194" s="180">
        <f t="shared" si="23"/>
        <v>0</v>
      </c>
      <c r="X194" s="180">
        <f t="shared" si="23"/>
        <v>0</v>
      </c>
      <c r="Y194" s="180">
        <f t="shared" si="23"/>
        <v>1</v>
      </c>
      <c r="Z194" s="180">
        <f t="shared" si="23"/>
        <v>1</v>
      </c>
      <c r="AA194" s="180">
        <f t="shared" si="23"/>
        <v>1</v>
      </c>
      <c r="AB194" s="180">
        <f t="shared" si="23"/>
        <v>1</v>
      </c>
      <c r="AC194" s="180">
        <f t="shared" si="23"/>
        <v>1</v>
      </c>
      <c r="AD194" s="180">
        <f t="shared" si="23"/>
        <v>0</v>
      </c>
      <c r="AE194" s="180">
        <f t="shared" si="23"/>
        <v>0</v>
      </c>
      <c r="AF194" s="180">
        <f t="shared" si="23"/>
        <v>1</v>
      </c>
      <c r="AG194" s="180">
        <f t="shared" si="23"/>
        <v>1</v>
      </c>
      <c r="AH194" s="180">
        <f t="shared" si="23"/>
        <v>1</v>
      </c>
      <c r="AI194" s="180">
        <f t="shared" si="23"/>
        <v>1</v>
      </c>
      <c r="AJ194" s="117"/>
      <c r="AK194" s="117"/>
    </row>
    <row r="195" spans="1:48">
      <c r="A195" s="332">
        <v>6</v>
      </c>
      <c r="B195" s="330"/>
      <c r="C195" s="333" t="s">
        <v>80</v>
      </c>
      <c r="D195" s="332" t="s">
        <v>31</v>
      </c>
      <c r="E195" s="185">
        <f t="shared" ref="E195:AI195" si="24">COUNTIF(E$168:E$191,$D$195)</f>
        <v>0</v>
      </c>
      <c r="F195" s="185">
        <f t="shared" si="24"/>
        <v>1</v>
      </c>
      <c r="G195" s="185">
        <f t="shared" si="24"/>
        <v>1</v>
      </c>
      <c r="H195" s="185">
        <f t="shared" si="24"/>
        <v>1</v>
      </c>
      <c r="I195" s="185">
        <f t="shared" si="24"/>
        <v>1</v>
      </c>
      <c r="J195" s="185">
        <f t="shared" si="24"/>
        <v>0</v>
      </c>
      <c r="K195" s="185">
        <f t="shared" si="24"/>
        <v>1</v>
      </c>
      <c r="L195" s="185">
        <f t="shared" si="24"/>
        <v>1</v>
      </c>
      <c r="M195" s="185">
        <f t="shared" si="24"/>
        <v>1</v>
      </c>
      <c r="N195" s="185">
        <f t="shared" si="24"/>
        <v>1</v>
      </c>
      <c r="O195" s="185">
        <f t="shared" si="24"/>
        <v>1</v>
      </c>
      <c r="P195" s="185">
        <f t="shared" si="24"/>
        <v>1</v>
      </c>
      <c r="Q195" s="185">
        <f t="shared" si="24"/>
        <v>0</v>
      </c>
      <c r="R195" s="185">
        <f t="shared" si="24"/>
        <v>1</v>
      </c>
      <c r="S195" s="185">
        <f t="shared" si="24"/>
        <v>1</v>
      </c>
      <c r="T195" s="185">
        <f t="shared" si="24"/>
        <v>1</v>
      </c>
      <c r="U195" s="185">
        <f t="shared" si="24"/>
        <v>1</v>
      </c>
      <c r="V195" s="185">
        <f t="shared" si="24"/>
        <v>1</v>
      </c>
      <c r="W195" s="185">
        <f t="shared" si="24"/>
        <v>1</v>
      </c>
      <c r="X195" s="185">
        <f t="shared" si="24"/>
        <v>0</v>
      </c>
      <c r="Y195" s="185">
        <f t="shared" si="24"/>
        <v>1</v>
      </c>
      <c r="Z195" s="185">
        <f t="shared" si="24"/>
        <v>1</v>
      </c>
      <c r="AA195" s="185">
        <f t="shared" si="24"/>
        <v>1</v>
      </c>
      <c r="AB195" s="185">
        <f t="shared" si="24"/>
        <v>1</v>
      </c>
      <c r="AC195" s="185">
        <f t="shared" si="24"/>
        <v>1</v>
      </c>
      <c r="AD195" s="185">
        <f t="shared" si="24"/>
        <v>1</v>
      </c>
      <c r="AE195" s="185">
        <f t="shared" si="24"/>
        <v>0</v>
      </c>
      <c r="AF195" s="185">
        <f t="shared" si="24"/>
        <v>1</v>
      </c>
      <c r="AG195" s="185">
        <f t="shared" si="24"/>
        <v>1</v>
      </c>
      <c r="AH195" s="185">
        <f t="shared" si="24"/>
        <v>1</v>
      </c>
      <c r="AI195" s="185">
        <f t="shared" si="24"/>
        <v>1</v>
      </c>
      <c r="AJ195" s="117"/>
      <c r="AK195" s="117"/>
    </row>
    <row r="196" spans="1:48">
      <c r="A196" s="329">
        <v>6.25</v>
      </c>
      <c r="B196" s="330"/>
      <c r="C196" s="331" t="s">
        <v>81</v>
      </c>
      <c r="D196" s="332" t="s">
        <v>82</v>
      </c>
      <c r="E196" s="123">
        <f t="shared" ref="E196:AI196" si="25">COUNTIF(E$168:E$191,$D$196)</f>
        <v>0</v>
      </c>
      <c r="F196" s="123">
        <f t="shared" si="25"/>
        <v>0</v>
      </c>
      <c r="G196" s="123">
        <f t="shared" si="25"/>
        <v>0</v>
      </c>
      <c r="H196" s="123">
        <f t="shared" si="25"/>
        <v>0</v>
      </c>
      <c r="I196" s="123">
        <f t="shared" si="25"/>
        <v>1</v>
      </c>
      <c r="J196" s="123">
        <f t="shared" si="25"/>
        <v>0</v>
      </c>
      <c r="K196" s="123">
        <f t="shared" si="25"/>
        <v>0</v>
      </c>
      <c r="L196" s="123">
        <f t="shared" si="25"/>
        <v>0</v>
      </c>
      <c r="M196" s="123">
        <f t="shared" si="25"/>
        <v>0</v>
      </c>
      <c r="N196" s="123">
        <f t="shared" si="25"/>
        <v>0</v>
      </c>
      <c r="O196" s="123">
        <f t="shared" si="25"/>
        <v>0</v>
      </c>
      <c r="P196" s="123">
        <f t="shared" si="25"/>
        <v>1</v>
      </c>
      <c r="Q196" s="123">
        <f t="shared" si="25"/>
        <v>0</v>
      </c>
      <c r="R196" s="123">
        <f t="shared" si="25"/>
        <v>0</v>
      </c>
      <c r="S196" s="123">
        <f t="shared" si="25"/>
        <v>0</v>
      </c>
      <c r="T196" s="123">
        <f t="shared" si="25"/>
        <v>0</v>
      </c>
      <c r="U196" s="123">
        <f t="shared" si="25"/>
        <v>0</v>
      </c>
      <c r="V196" s="123">
        <f t="shared" si="25"/>
        <v>0</v>
      </c>
      <c r="W196" s="123">
        <f t="shared" si="25"/>
        <v>1</v>
      </c>
      <c r="X196" s="123">
        <f t="shared" si="25"/>
        <v>0</v>
      </c>
      <c r="Y196" s="123">
        <f t="shared" si="25"/>
        <v>0</v>
      </c>
      <c r="Z196" s="123">
        <f t="shared" si="25"/>
        <v>0</v>
      </c>
      <c r="AA196" s="123">
        <f t="shared" si="25"/>
        <v>0</v>
      </c>
      <c r="AB196" s="123">
        <f t="shared" si="25"/>
        <v>0</v>
      </c>
      <c r="AC196" s="123">
        <f t="shared" si="25"/>
        <v>0</v>
      </c>
      <c r="AD196" s="123">
        <f t="shared" si="25"/>
        <v>1</v>
      </c>
      <c r="AE196" s="123">
        <f t="shared" si="25"/>
        <v>0</v>
      </c>
      <c r="AF196" s="123">
        <f t="shared" si="25"/>
        <v>0</v>
      </c>
      <c r="AG196" s="123">
        <f t="shared" si="25"/>
        <v>0</v>
      </c>
      <c r="AH196" s="123">
        <f t="shared" si="25"/>
        <v>0</v>
      </c>
      <c r="AI196" s="123">
        <f t="shared" si="25"/>
        <v>0</v>
      </c>
      <c r="AJ196" s="117"/>
      <c r="AK196" s="117"/>
    </row>
    <row r="197" spans="1:48">
      <c r="A197" s="127" t="s">
        <v>32</v>
      </c>
      <c r="B197" s="193"/>
      <c r="C197" s="129">
        <f>SUM(AJ168:AJ173)</f>
        <v>0</v>
      </c>
      <c r="D197" s="130"/>
      <c r="E197" s="131">
        <f t="shared" ref="E197:AI197" si="26">SUM(E168:E191)</f>
        <v>0</v>
      </c>
      <c r="F197" s="131">
        <f t="shared" si="26"/>
        <v>0</v>
      </c>
      <c r="G197" s="131">
        <f t="shared" si="26"/>
        <v>0</v>
      </c>
      <c r="H197" s="131">
        <f t="shared" si="26"/>
        <v>0</v>
      </c>
      <c r="I197" s="131">
        <f t="shared" si="26"/>
        <v>0</v>
      </c>
      <c r="J197" s="131">
        <f t="shared" si="26"/>
        <v>0</v>
      </c>
      <c r="K197" s="131">
        <f t="shared" si="26"/>
        <v>0</v>
      </c>
      <c r="L197" s="131">
        <f t="shared" si="26"/>
        <v>0</v>
      </c>
      <c r="M197" s="131">
        <f t="shared" si="26"/>
        <v>0</v>
      </c>
      <c r="N197" s="131">
        <f t="shared" si="26"/>
        <v>0</v>
      </c>
      <c r="O197" s="131">
        <f t="shared" si="26"/>
        <v>6</v>
      </c>
      <c r="P197" s="131">
        <f t="shared" si="26"/>
        <v>6</v>
      </c>
      <c r="Q197" s="131">
        <f t="shared" si="26"/>
        <v>0</v>
      </c>
      <c r="R197" s="131">
        <f t="shared" si="26"/>
        <v>0</v>
      </c>
      <c r="S197" s="131">
        <f t="shared" si="26"/>
        <v>0</v>
      </c>
      <c r="T197" s="131">
        <f t="shared" si="26"/>
        <v>0</v>
      </c>
      <c r="U197" s="131">
        <f t="shared" si="26"/>
        <v>0</v>
      </c>
      <c r="V197" s="131">
        <f t="shared" si="26"/>
        <v>0</v>
      </c>
      <c r="W197" s="131">
        <f t="shared" si="26"/>
        <v>0</v>
      </c>
      <c r="X197" s="131">
        <f t="shared" si="26"/>
        <v>0</v>
      </c>
      <c r="Y197" s="131">
        <f t="shared" si="26"/>
        <v>0</v>
      </c>
      <c r="Z197" s="131">
        <f t="shared" si="26"/>
        <v>0</v>
      </c>
      <c r="AA197" s="131">
        <f t="shared" si="26"/>
        <v>0</v>
      </c>
      <c r="AB197" s="131">
        <f t="shared" si="26"/>
        <v>0</v>
      </c>
      <c r="AC197" s="131">
        <f t="shared" si="26"/>
        <v>0</v>
      </c>
      <c r="AD197" s="131">
        <f t="shared" si="26"/>
        <v>0</v>
      </c>
      <c r="AE197" s="131">
        <f t="shared" si="26"/>
        <v>0</v>
      </c>
      <c r="AF197" s="131">
        <f t="shared" si="26"/>
        <v>0</v>
      </c>
      <c r="AG197" s="131">
        <f t="shared" si="26"/>
        <v>0</v>
      </c>
      <c r="AH197" s="131">
        <f t="shared" si="26"/>
        <v>0</v>
      </c>
      <c r="AI197" s="131">
        <f t="shared" si="26"/>
        <v>0</v>
      </c>
      <c r="AJ197" s="132">
        <f>SUM(F197:AE197)</f>
        <v>12</v>
      </c>
      <c r="AK197" s="133" t="s">
        <v>33</v>
      </c>
    </row>
    <row r="198" spans="1:48">
      <c r="A198" s="135" t="s">
        <v>34</v>
      </c>
      <c r="B198" s="195"/>
      <c r="C198" s="196">
        <f>SUM(AK168:AK173)</f>
        <v>0</v>
      </c>
      <c r="D198" s="130"/>
      <c r="E198" s="137" t="str">
        <f>IF(E197=12.25,1,"ERRORE")</f>
        <v>ERRORE</v>
      </c>
      <c r="F198" s="137">
        <f>IF(F197=0,1,"ERRORE")</f>
        <v>1</v>
      </c>
      <c r="G198" s="137" t="str">
        <f>IF(G197=14.25,1,"ERRORE")</f>
        <v>ERRORE</v>
      </c>
      <c r="H198" s="137" t="str">
        <f>IF(H197=14.25,1,"ERRORE")</f>
        <v>ERRORE</v>
      </c>
      <c r="I198" s="137" t="str">
        <f>IF(I197=14.25,1,"ERRORE")</f>
        <v>ERRORE</v>
      </c>
      <c r="J198" s="137" t="str">
        <f>IF(J197=14.25,1,"ERRORE")</f>
        <v>ERRORE</v>
      </c>
      <c r="K198" s="137" t="str">
        <f>IF(K197=14.25,1,"ERRORE")</f>
        <v>ERRORE</v>
      </c>
      <c r="L198" s="137" t="str">
        <f>IF(L197=12.25,1,"ERRORE")</f>
        <v>ERRORE</v>
      </c>
      <c r="M198" s="137">
        <f>IF(M197=0,1,"ERRORE")</f>
        <v>1</v>
      </c>
      <c r="N198" s="137" t="str">
        <f>IF(N197=14.25,1,"ERRORE")</f>
        <v>ERRORE</v>
      </c>
      <c r="O198" s="137" t="str">
        <f>IF(O197=14.25,1,"ERRORE")</f>
        <v>ERRORE</v>
      </c>
      <c r="P198" s="137" t="str">
        <f>IF(P197=14.25,1,"ERRORE")</f>
        <v>ERRORE</v>
      </c>
      <c r="Q198" s="137" t="str">
        <f>IF(Q197=14.25,1,"ERRORE")</f>
        <v>ERRORE</v>
      </c>
      <c r="R198" s="137" t="str">
        <f>IF(R197=14.25,1,"ERRORE")</f>
        <v>ERRORE</v>
      </c>
      <c r="S198" s="137" t="str">
        <f>IF(S197=12.25,1,"ERRORE")</f>
        <v>ERRORE</v>
      </c>
      <c r="T198" s="137">
        <f>IF(T197=0,1,"ERRORE")</f>
        <v>1</v>
      </c>
      <c r="U198" s="137">
        <f>IF(U197=0,1,"ERRORE")</f>
        <v>1</v>
      </c>
      <c r="V198" s="137" t="str">
        <f>IF(V197=14.25,1,"ERRORE")</f>
        <v>ERRORE</v>
      </c>
      <c r="W198" s="137" t="str">
        <f>IF(W197=14.25,1,"ERRORE")</f>
        <v>ERRORE</v>
      </c>
      <c r="X198" s="137" t="str">
        <f>IF(X197=14.25,1,"ERRORE")</f>
        <v>ERRORE</v>
      </c>
      <c r="Y198" s="137">
        <f>IF(Y197=0,1,"ERRORE")</f>
        <v>1</v>
      </c>
      <c r="Z198" s="137" t="str">
        <f>IF(Z197=12.25,1,"ERRORE")</f>
        <v>ERRORE</v>
      </c>
      <c r="AA198" s="137">
        <f>IF(AA197=0,1,"ERRORE")</f>
        <v>1</v>
      </c>
      <c r="AB198" s="137" t="str">
        <f>IF(AB197=14.25,1,"ERRORE")</f>
        <v>ERRORE</v>
      </c>
      <c r="AC198" s="137" t="str">
        <f>IF(AC197=14.25,1,"ERRORE")</f>
        <v>ERRORE</v>
      </c>
      <c r="AD198" s="137" t="str">
        <f>IF(AD197=14.25,1,"ERRORE")</f>
        <v>ERRORE</v>
      </c>
      <c r="AE198" s="137" t="str">
        <f>IF(AE197=14.25,1,"ERRORE")</f>
        <v>ERRORE</v>
      </c>
      <c r="AF198" s="137">
        <f>IF(AF197=0,1,"ERRORE")</f>
        <v>1</v>
      </c>
      <c r="AG198" s="137" t="str">
        <f>IF(AG197=12.25,1,"ERRORE")</f>
        <v>ERRORE</v>
      </c>
      <c r="AH198" s="137" t="str">
        <f>IF(AH197=12.25,1,"ERRORE")</f>
        <v>ERRORE</v>
      </c>
      <c r="AI198" s="137">
        <f>IF(AI197=0,1,"ERRORE")</f>
        <v>1</v>
      </c>
      <c r="AJ198" s="138">
        <f>SUM(AJ168:AK191)</f>
        <v>12</v>
      </c>
      <c r="AK198" s="133" t="s">
        <v>35</v>
      </c>
    </row>
    <row r="199" spans="1:48">
      <c r="A199" s="139" t="s">
        <v>36</v>
      </c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34"/>
      <c r="AK199" s="133"/>
    </row>
    <row r="200" spans="1:48" s="318" customFormat="1"/>
    <row r="201" spans="1:48">
      <c r="B201" s="75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</row>
    <row r="202" spans="1:48">
      <c r="C202" s="16"/>
      <c r="D202" s="17"/>
      <c r="E202" s="18">
        <v>1</v>
      </c>
      <c r="F202" s="18">
        <v>2</v>
      </c>
      <c r="G202" s="18">
        <v>3</v>
      </c>
      <c r="H202" s="18">
        <v>4</v>
      </c>
      <c r="I202" s="18">
        <v>5</v>
      </c>
      <c r="J202" s="18">
        <v>6</v>
      </c>
      <c r="K202" s="18">
        <v>7</v>
      </c>
      <c r="L202" s="18">
        <v>8</v>
      </c>
      <c r="M202" s="18">
        <v>9</v>
      </c>
      <c r="N202" s="18">
        <v>10</v>
      </c>
      <c r="O202" s="18">
        <v>11</v>
      </c>
      <c r="P202" s="18">
        <v>12</v>
      </c>
      <c r="Q202" s="18">
        <v>13</v>
      </c>
      <c r="R202" s="18">
        <v>14</v>
      </c>
      <c r="S202" s="18">
        <v>15</v>
      </c>
      <c r="T202" s="18">
        <v>16</v>
      </c>
      <c r="U202" s="18">
        <v>17</v>
      </c>
      <c r="V202" s="18">
        <v>18</v>
      </c>
      <c r="W202" s="18">
        <v>19</v>
      </c>
      <c r="X202" s="18">
        <v>20</v>
      </c>
      <c r="Y202" s="18">
        <v>21</v>
      </c>
      <c r="Z202" s="18">
        <v>22</v>
      </c>
      <c r="AA202" s="18">
        <v>23</v>
      </c>
      <c r="AB202" s="18">
        <v>24</v>
      </c>
      <c r="AC202" s="279">
        <v>25</v>
      </c>
      <c r="AD202" s="18">
        <v>26</v>
      </c>
      <c r="AE202" s="18">
        <v>27</v>
      </c>
      <c r="AF202" s="279">
        <v>28</v>
      </c>
      <c r="AG202" s="18">
        <v>29</v>
      </c>
      <c r="AH202" s="18">
        <v>30</v>
      </c>
      <c r="AI202" s="18">
        <v>31</v>
      </c>
      <c r="AJ202" s="18"/>
      <c r="AK202" s="18"/>
    </row>
    <row r="203" spans="1:48">
      <c r="B203" s="15" t="s">
        <v>2</v>
      </c>
      <c r="C203" s="81" t="s">
        <v>83</v>
      </c>
      <c r="D203" s="147"/>
      <c r="E203" s="1186" t="s">
        <v>29</v>
      </c>
      <c r="F203" s="25" t="s">
        <v>29</v>
      </c>
      <c r="G203" s="23" t="s">
        <v>187</v>
      </c>
      <c r="H203" s="23" t="s">
        <v>188</v>
      </c>
      <c r="I203" s="23" t="s">
        <v>89</v>
      </c>
      <c r="J203" s="1186" t="s">
        <v>4</v>
      </c>
      <c r="K203" s="23" t="s">
        <v>186</v>
      </c>
      <c r="L203" s="23" t="s">
        <v>29</v>
      </c>
      <c r="M203" s="25" t="s">
        <v>29</v>
      </c>
      <c r="N203" s="23" t="s">
        <v>187</v>
      </c>
      <c r="O203" s="23" t="s">
        <v>188</v>
      </c>
      <c r="P203" s="23" t="s">
        <v>89</v>
      </c>
      <c r="Q203" s="936" t="s">
        <v>4</v>
      </c>
      <c r="R203" s="23" t="s">
        <v>186</v>
      </c>
      <c r="S203" s="23" t="s">
        <v>29</v>
      </c>
      <c r="T203" s="25" t="s">
        <v>29</v>
      </c>
      <c r="U203" s="23" t="s">
        <v>187</v>
      </c>
      <c r="V203" s="23" t="s">
        <v>188</v>
      </c>
      <c r="W203" s="23" t="s">
        <v>89</v>
      </c>
      <c r="X203" s="936" t="s">
        <v>4</v>
      </c>
      <c r="Y203" s="23" t="s">
        <v>186</v>
      </c>
      <c r="Z203" s="23" t="s">
        <v>29</v>
      </c>
      <c r="AA203" s="25" t="s">
        <v>29</v>
      </c>
      <c r="AB203" s="23" t="s">
        <v>187</v>
      </c>
      <c r="AC203" s="23" t="s">
        <v>188</v>
      </c>
      <c r="AD203" s="23" t="s">
        <v>89</v>
      </c>
      <c r="AE203" s="936" t="s">
        <v>4</v>
      </c>
      <c r="AF203" s="23" t="s">
        <v>186</v>
      </c>
      <c r="AG203" s="23" t="s">
        <v>29</v>
      </c>
      <c r="AH203" s="25" t="s">
        <v>29</v>
      </c>
      <c r="AI203" s="23" t="s">
        <v>187</v>
      </c>
      <c r="AJ203" s="82" t="s">
        <v>4</v>
      </c>
      <c r="AK203" s="28" t="s">
        <v>5</v>
      </c>
      <c r="AL203" s="335" t="s">
        <v>84</v>
      </c>
      <c r="AR203" s="31" t="s">
        <v>62</v>
      </c>
      <c r="AS203" s="31" t="s">
        <v>85</v>
      </c>
      <c r="AT203" s="31" t="s">
        <v>62</v>
      </c>
      <c r="AU203" s="31" t="s">
        <v>85</v>
      </c>
      <c r="AV203" s="31" t="s">
        <v>29</v>
      </c>
    </row>
    <row r="204" spans="1:48">
      <c r="B204" s="83"/>
      <c r="C204" s="12" t="s">
        <v>86</v>
      </c>
      <c r="D204" s="152" t="s">
        <v>7</v>
      </c>
      <c r="E204" s="1750"/>
      <c r="F204" s="1321" t="s">
        <v>29</v>
      </c>
      <c r="G204" s="1321" t="s">
        <v>85</v>
      </c>
      <c r="H204" s="1321" t="s">
        <v>82</v>
      </c>
      <c r="I204" s="1321"/>
      <c r="J204" s="1751"/>
      <c r="K204" s="1321" t="s">
        <v>62</v>
      </c>
      <c r="L204" s="1321" t="s">
        <v>29</v>
      </c>
      <c r="M204" s="1321" t="s">
        <v>29</v>
      </c>
      <c r="N204" s="1321" t="s">
        <v>85</v>
      </c>
      <c r="O204" s="1321" t="s">
        <v>82</v>
      </c>
      <c r="P204" s="1321"/>
      <c r="Q204" s="1752"/>
      <c r="R204" s="1321" t="s">
        <v>62</v>
      </c>
      <c r="S204" s="1321" t="s">
        <v>29</v>
      </c>
      <c r="T204" s="1321" t="s">
        <v>29</v>
      </c>
      <c r="U204" s="1321" t="s">
        <v>85</v>
      </c>
      <c r="V204" s="1321" t="s">
        <v>231</v>
      </c>
      <c r="W204" s="1321"/>
      <c r="X204" s="1752"/>
      <c r="Y204" s="1321" t="s">
        <v>62</v>
      </c>
      <c r="Z204" s="1321" t="s">
        <v>29</v>
      </c>
      <c r="AA204" s="1321" t="s">
        <v>29</v>
      </c>
      <c r="AB204" s="1321" t="s">
        <v>85</v>
      </c>
      <c r="AC204" s="1321" t="s">
        <v>397</v>
      </c>
      <c r="AD204" s="1321"/>
      <c r="AE204" s="1752"/>
      <c r="AF204" s="1321" t="s">
        <v>62</v>
      </c>
      <c r="AG204" s="1321" t="s">
        <v>29</v>
      </c>
      <c r="AH204" s="1321" t="s">
        <v>29</v>
      </c>
      <c r="AI204" s="1321" t="s">
        <v>85</v>
      </c>
      <c r="AJ204" s="336"/>
      <c r="AK204" s="337"/>
      <c r="AL204" s="335" t="s">
        <v>87</v>
      </c>
      <c r="AR204" s="338"/>
      <c r="AS204" s="339" t="s">
        <v>88</v>
      </c>
      <c r="AT204" s="340"/>
      <c r="AU204" s="339" t="s">
        <v>89</v>
      </c>
      <c r="AV204" s="340"/>
    </row>
    <row r="205" spans="1:48">
      <c r="B205" s="91"/>
      <c r="C205" s="12"/>
      <c r="D205" s="158" t="s">
        <v>8</v>
      </c>
      <c r="E205" s="1753"/>
      <c r="F205" s="1194"/>
      <c r="G205" s="1194"/>
      <c r="H205" s="1194"/>
      <c r="I205" s="1194"/>
      <c r="J205" s="1195"/>
      <c r="K205" s="1194"/>
      <c r="L205" s="1194"/>
      <c r="M205" s="1194"/>
      <c r="N205" s="1194"/>
      <c r="O205" s="1194"/>
      <c r="P205" s="1194"/>
      <c r="Q205" s="1193"/>
      <c r="R205" s="1194"/>
      <c r="S205" s="1194"/>
      <c r="T205" s="1194"/>
      <c r="U205" s="1194"/>
      <c r="V205" s="1194"/>
      <c r="W205" s="1194"/>
      <c r="X205" s="1193"/>
      <c r="Y205" s="1194"/>
      <c r="Z205" s="1194"/>
      <c r="AA205" s="1194"/>
      <c r="AB205" s="1194"/>
      <c r="AC205" s="1194"/>
      <c r="AD205" s="1194"/>
      <c r="AE205" s="1193"/>
      <c r="AF205" s="1194"/>
      <c r="AG205" s="1194"/>
      <c r="AH205" s="1194"/>
      <c r="AI205" s="1324"/>
      <c r="AJ205" s="37">
        <f>SUM(E205:AI205)</f>
        <v>0</v>
      </c>
      <c r="AK205" s="162">
        <f>SUM(E206:AI206)</f>
        <v>0</v>
      </c>
      <c r="AL205" s="341" t="s">
        <v>89</v>
      </c>
    </row>
    <row r="206" spans="1:48">
      <c r="A206" s="39"/>
      <c r="B206" s="97"/>
      <c r="C206" s="98">
        <f>SUM(AJ204:AK206)</f>
        <v>0</v>
      </c>
      <c r="D206" s="164" t="s">
        <v>9</v>
      </c>
      <c r="E206" s="1754"/>
      <c r="F206" s="1326"/>
      <c r="G206" s="1326"/>
      <c r="H206" s="1326"/>
      <c r="I206" s="1326"/>
      <c r="J206" s="1755"/>
      <c r="K206" s="1326"/>
      <c r="L206" s="1326"/>
      <c r="M206" s="1326"/>
      <c r="N206" s="1326"/>
      <c r="O206" s="1326"/>
      <c r="P206" s="1326"/>
      <c r="Q206" s="1756"/>
      <c r="R206" s="1326"/>
      <c r="S206" s="1326"/>
      <c r="T206" s="1326"/>
      <c r="U206" s="1326"/>
      <c r="V206" s="1326"/>
      <c r="W206" s="1326"/>
      <c r="X206" s="1756"/>
      <c r="Y206" s="1326"/>
      <c r="Z206" s="1326"/>
      <c r="AA206" s="1326"/>
      <c r="AB206" s="1326"/>
      <c r="AC206" s="1326"/>
      <c r="AD206" s="1326"/>
      <c r="AE206" s="1756"/>
      <c r="AF206" s="1326"/>
      <c r="AG206" s="1326"/>
      <c r="AH206" s="1326"/>
      <c r="AI206" s="1327"/>
      <c r="AJ206" s="342"/>
      <c r="AK206" s="122"/>
    </row>
    <row r="207" spans="1:48">
      <c r="A207" s="39"/>
      <c r="B207" s="343"/>
      <c r="C207" s="6" t="s">
        <v>86</v>
      </c>
      <c r="D207" s="344" t="s">
        <v>7</v>
      </c>
      <c r="E207" s="1750"/>
      <c r="F207" s="1321"/>
      <c r="G207" s="1321"/>
      <c r="H207" s="1321"/>
      <c r="I207" s="1321"/>
      <c r="J207" s="1751"/>
      <c r="K207" s="1321"/>
      <c r="L207" s="1321"/>
      <c r="M207" s="1321"/>
      <c r="N207" s="1321"/>
      <c r="O207" s="1321"/>
      <c r="P207" s="1321"/>
      <c r="Q207" s="1752"/>
      <c r="R207" s="1321"/>
      <c r="S207" s="1321"/>
      <c r="T207" s="1321"/>
      <c r="U207" s="1321"/>
      <c r="V207" s="1321"/>
      <c r="W207" s="1321"/>
      <c r="X207" s="1752"/>
      <c r="Y207" s="1321"/>
      <c r="Z207" s="1321"/>
      <c r="AA207" s="1321"/>
      <c r="AB207" s="1321"/>
      <c r="AC207" s="1321"/>
      <c r="AD207" s="1321"/>
      <c r="AE207" s="1752"/>
      <c r="AF207" s="1321"/>
      <c r="AG207" s="1321"/>
      <c r="AH207" s="1321"/>
      <c r="AI207" s="1322"/>
      <c r="AJ207" s="345"/>
      <c r="AK207" s="346"/>
    </row>
    <row r="208" spans="1:48">
      <c r="A208" s="39"/>
      <c r="B208" s="343"/>
      <c r="C208" s="6"/>
      <c r="D208" s="158" t="s">
        <v>8</v>
      </c>
      <c r="E208" s="1753"/>
      <c r="F208" s="1194"/>
      <c r="G208" s="1194"/>
      <c r="H208" s="1194"/>
      <c r="I208" s="1194"/>
      <c r="J208" s="1195"/>
      <c r="K208" s="1194"/>
      <c r="L208" s="1194"/>
      <c r="M208" s="1194"/>
      <c r="N208" s="1194"/>
      <c r="O208" s="1194"/>
      <c r="P208" s="1194"/>
      <c r="Q208" s="1193"/>
      <c r="R208" s="1194"/>
      <c r="S208" s="1194"/>
      <c r="T208" s="1194"/>
      <c r="U208" s="1194"/>
      <c r="V208" s="1194"/>
      <c r="W208" s="1194"/>
      <c r="X208" s="1193"/>
      <c r="Y208" s="1194"/>
      <c r="Z208" s="1194"/>
      <c r="AA208" s="1194"/>
      <c r="AB208" s="1194"/>
      <c r="AC208" s="1194"/>
      <c r="AD208" s="1194"/>
      <c r="AE208" s="1193"/>
      <c r="AF208" s="1194"/>
      <c r="AG208" s="1194"/>
      <c r="AH208" s="1194"/>
      <c r="AI208" s="1324"/>
      <c r="AJ208" s="37">
        <f>SUM(E208:AI208)</f>
        <v>0</v>
      </c>
      <c r="AK208" s="162">
        <f>SUM(E209:AI209)</f>
        <v>0</v>
      </c>
    </row>
    <row r="209" spans="1:49">
      <c r="A209" s="39"/>
      <c r="B209" s="343"/>
      <c r="C209" s="98">
        <f>SUM(AJ207:AK209)</f>
        <v>0</v>
      </c>
      <c r="D209" s="164" t="s">
        <v>9</v>
      </c>
      <c r="E209" s="1754"/>
      <c r="F209" s="1326"/>
      <c r="G209" s="1326"/>
      <c r="H209" s="1326"/>
      <c r="I209" s="1326"/>
      <c r="J209" s="1755"/>
      <c r="K209" s="1326"/>
      <c r="L209" s="1326"/>
      <c r="M209" s="1326"/>
      <c r="N209" s="1326"/>
      <c r="O209" s="1326"/>
      <c r="P209" s="1326"/>
      <c r="Q209" s="1756"/>
      <c r="R209" s="1326"/>
      <c r="S209" s="1326"/>
      <c r="T209" s="1326"/>
      <c r="U209" s="1326"/>
      <c r="V209" s="1326"/>
      <c r="W209" s="1326"/>
      <c r="X209" s="1756"/>
      <c r="Y209" s="1326"/>
      <c r="Z209" s="1326"/>
      <c r="AA209" s="1326"/>
      <c r="AB209" s="1326"/>
      <c r="AC209" s="1326"/>
      <c r="AD209" s="1326"/>
      <c r="AE209" s="1756"/>
      <c r="AF209" s="1326"/>
      <c r="AG209" s="1326"/>
      <c r="AH209" s="1326"/>
      <c r="AI209" s="1327"/>
      <c r="AJ209" s="347"/>
      <c r="AK209" s="348"/>
    </row>
    <row r="210" spans="1:49">
      <c r="B210" s="83"/>
      <c r="C210" s="12" t="s">
        <v>102</v>
      </c>
      <c r="D210" s="152" t="s">
        <v>7</v>
      </c>
      <c r="E210" s="1750"/>
      <c r="F210" s="1321"/>
      <c r="G210" s="1757" t="s">
        <v>334</v>
      </c>
      <c r="H210" s="1321"/>
      <c r="I210" s="1321"/>
      <c r="J210" s="1751"/>
      <c r="K210" s="1757" t="s">
        <v>334</v>
      </c>
      <c r="L210" s="1321"/>
      <c r="M210" s="1321"/>
      <c r="N210" s="1757" t="s">
        <v>334</v>
      </c>
      <c r="O210" s="1321"/>
      <c r="P210" s="1321"/>
      <c r="Q210" s="1752"/>
      <c r="R210" s="1757" t="s">
        <v>334</v>
      </c>
      <c r="S210" s="1321"/>
      <c r="T210" s="1321"/>
      <c r="U210" s="1757" t="s">
        <v>334</v>
      </c>
      <c r="V210" s="1321"/>
      <c r="W210" s="1321"/>
      <c r="X210" s="1752"/>
      <c r="Y210" s="1757" t="s">
        <v>334</v>
      </c>
      <c r="Z210" s="1758" t="s">
        <v>89</v>
      </c>
      <c r="AA210" s="1758"/>
      <c r="AB210" s="1758" t="s">
        <v>89</v>
      </c>
      <c r="AC210" s="1758"/>
      <c r="AD210" s="1758"/>
      <c r="AE210" s="1759"/>
      <c r="AF210" s="1757" t="s">
        <v>334</v>
      </c>
      <c r="AG210" s="1760" t="s">
        <v>334</v>
      </c>
      <c r="AH210" s="1758"/>
      <c r="AI210" s="1761" t="s">
        <v>334</v>
      </c>
      <c r="AJ210" s="32"/>
      <c r="AK210" s="33"/>
      <c r="AL210" s="350">
        <v>42857</v>
      </c>
    </row>
    <row r="211" spans="1:49" ht="22.5">
      <c r="B211" s="83"/>
      <c r="C211" s="12"/>
      <c r="D211" s="152"/>
      <c r="E211" s="1750"/>
      <c r="F211" s="1321"/>
      <c r="G211" s="1321"/>
      <c r="H211" s="1321"/>
      <c r="I211" s="1321"/>
      <c r="J211" s="1751"/>
      <c r="K211" s="1321"/>
      <c r="L211" s="1321"/>
      <c r="M211" s="1321"/>
      <c r="N211" s="1321"/>
      <c r="O211" s="1321"/>
      <c r="P211" s="1321"/>
      <c r="Q211" s="1752"/>
      <c r="R211" s="1762" t="s">
        <v>398</v>
      </c>
      <c r="S211" s="1194"/>
      <c r="T211" s="1209"/>
      <c r="U211" s="1763" t="s">
        <v>399</v>
      </c>
      <c r="V211" s="1321"/>
      <c r="W211" s="1321"/>
      <c r="X211" s="1752"/>
      <c r="Y211" s="1321"/>
      <c r="Z211" s="1758"/>
      <c r="AA211" s="1758"/>
      <c r="AB211" s="1758"/>
      <c r="AC211" s="1758"/>
      <c r="AD211" s="1758"/>
      <c r="AE211" s="1759"/>
      <c r="AF211" s="1758"/>
      <c r="AG211" s="1758"/>
      <c r="AH211" s="1758"/>
      <c r="AI211" s="1764"/>
      <c r="AJ211" s="32"/>
      <c r="AK211" s="33"/>
      <c r="AL211" s="350"/>
    </row>
    <row r="212" spans="1:49">
      <c r="B212" s="91"/>
      <c r="C212" s="12"/>
      <c r="D212" s="158" t="s">
        <v>8</v>
      </c>
      <c r="E212" s="1765"/>
      <c r="F212" s="1209"/>
      <c r="G212" s="1209"/>
      <c r="H212" s="1209"/>
      <c r="I212" s="1209"/>
      <c r="J212" s="1195"/>
      <c r="K212" s="1209"/>
      <c r="L212" s="1209"/>
      <c r="M212" s="1209"/>
      <c r="N212" s="1209"/>
      <c r="O212" s="1209"/>
      <c r="P212" s="1209"/>
      <c r="Q212" s="1193"/>
      <c r="R212" s="1238">
        <v>3.5</v>
      </c>
      <c r="S212" s="1194"/>
      <c r="T212" s="1209"/>
      <c r="U212" s="1763"/>
      <c r="V212" s="1209"/>
      <c r="W212" s="1209"/>
      <c r="X212" s="1193"/>
      <c r="Y212" s="1194"/>
      <c r="Z212" s="1194"/>
      <c r="AA212" s="1209"/>
      <c r="AB212" s="1209"/>
      <c r="AC212" s="1209"/>
      <c r="AD212" s="1209"/>
      <c r="AE212" s="1208"/>
      <c r="AF212" s="1209"/>
      <c r="AG212" s="1194"/>
      <c r="AH212" s="1209"/>
      <c r="AI212" s="1655"/>
      <c r="AJ212" s="37">
        <f>SUM(E212:AI212)</f>
        <v>3.5</v>
      </c>
      <c r="AK212" s="162">
        <f>SUM(E213:AI213)</f>
        <v>0</v>
      </c>
      <c r="AL212" s="341" t="s">
        <v>88</v>
      </c>
      <c r="AR212" s="349" t="s">
        <v>89</v>
      </c>
      <c r="AS212" s="339"/>
      <c r="AT212" s="340"/>
      <c r="AU212" s="339" t="s">
        <v>88</v>
      </c>
      <c r="AV212" s="340"/>
      <c r="AW212" s="340"/>
    </row>
    <row r="213" spans="1:49">
      <c r="A213" s="39"/>
      <c r="B213" s="97"/>
      <c r="C213" s="98">
        <f>SUM(AJ210:AK213)</f>
        <v>3.5</v>
      </c>
      <c r="D213" s="164" t="s">
        <v>9</v>
      </c>
      <c r="E213" s="1766"/>
      <c r="F213" s="1767"/>
      <c r="G213" s="1767"/>
      <c r="H213" s="1768"/>
      <c r="I213" s="1768"/>
      <c r="J213" s="1755"/>
      <c r="K213" s="1768"/>
      <c r="L213" s="1768"/>
      <c r="M213" s="1767"/>
      <c r="N213" s="1767"/>
      <c r="O213" s="1768"/>
      <c r="P213" s="1768"/>
      <c r="Q213" s="1756"/>
      <c r="R213" s="1326"/>
      <c r="S213" s="1326"/>
      <c r="T213" s="1767"/>
      <c r="U213" s="1767"/>
      <c r="V213" s="1768"/>
      <c r="W213" s="1768"/>
      <c r="X213" s="1756"/>
      <c r="Y213" s="1326"/>
      <c r="Z213" s="1326"/>
      <c r="AA213" s="1767"/>
      <c r="AB213" s="1767"/>
      <c r="AC213" s="1767"/>
      <c r="AD213" s="1767"/>
      <c r="AE213" s="1769"/>
      <c r="AF213" s="1767"/>
      <c r="AG213" s="1326"/>
      <c r="AH213" s="1767"/>
      <c r="AI213" s="1770"/>
      <c r="AJ213" s="105"/>
      <c r="AK213" s="33"/>
    </row>
    <row r="214" spans="1:49">
      <c r="B214" s="83"/>
      <c r="C214" s="12" t="s">
        <v>92</v>
      </c>
      <c r="D214" s="152" t="s">
        <v>7</v>
      </c>
      <c r="E214" s="1750"/>
      <c r="F214" s="1321"/>
      <c r="G214" s="1321"/>
      <c r="H214" s="1321"/>
      <c r="I214" s="1321"/>
      <c r="J214" s="1751"/>
      <c r="K214" s="1321"/>
      <c r="L214" s="1321"/>
      <c r="M214" s="1321"/>
      <c r="N214" s="1321"/>
      <c r="O214" s="1321"/>
      <c r="P214" s="1321"/>
      <c r="Q214" s="1752"/>
      <c r="R214" s="1321"/>
      <c r="S214" s="1321"/>
      <c r="T214" s="1321"/>
      <c r="U214" s="1321"/>
      <c r="V214" s="1321"/>
      <c r="W214" s="1321"/>
      <c r="X214" s="1752"/>
      <c r="Y214" s="1321"/>
      <c r="Z214" s="1321"/>
      <c r="AA214" s="1321"/>
      <c r="AB214" s="1321"/>
      <c r="AC214" s="1321"/>
      <c r="AD214" s="1321"/>
      <c r="AE214" s="1752"/>
      <c r="AF214" s="1321"/>
      <c r="AG214" s="1321"/>
      <c r="AH214" s="1321"/>
      <c r="AI214" s="1322"/>
      <c r="AJ214" s="32"/>
      <c r="AK214" s="33"/>
    </row>
    <row r="215" spans="1:49">
      <c r="B215" s="91"/>
      <c r="C215" s="12"/>
      <c r="D215" s="158" t="s">
        <v>8</v>
      </c>
      <c r="E215" s="1765"/>
      <c r="F215" s="1209"/>
      <c r="G215" s="1209"/>
      <c r="H215" s="1209"/>
      <c r="I215" s="1209"/>
      <c r="J215" s="1220"/>
      <c r="K215" s="1209"/>
      <c r="L215" s="1209"/>
      <c r="M215" s="1209"/>
      <c r="N215" s="1209"/>
      <c r="O215" s="1209"/>
      <c r="P215" s="1209"/>
      <c r="Q215" s="1771"/>
      <c r="R215" s="1219"/>
      <c r="S215" s="1219"/>
      <c r="T215" s="1209"/>
      <c r="U215" s="1209"/>
      <c r="V215" s="1209"/>
      <c r="W215" s="1209"/>
      <c r="X215" s="1208"/>
      <c r="Y215" s="1209"/>
      <c r="Z215" s="1209"/>
      <c r="AA215" s="1209"/>
      <c r="AB215" s="1209"/>
      <c r="AC215" s="1219"/>
      <c r="AD215" s="1209"/>
      <c r="AE215" s="1208"/>
      <c r="AF215" s="1209"/>
      <c r="AG215" s="1209"/>
      <c r="AH215" s="1209"/>
      <c r="AI215" s="1655"/>
      <c r="AJ215" s="37">
        <f>SUM(E215:AI215)</f>
        <v>0</v>
      </c>
      <c r="AK215" s="162">
        <f>SUM(E216:AI216)</f>
        <v>0</v>
      </c>
    </row>
    <row r="216" spans="1:49">
      <c r="A216" s="39"/>
      <c r="B216" s="97"/>
      <c r="C216" s="98">
        <f>SUM(AJ214:AK216)</f>
        <v>0</v>
      </c>
      <c r="D216" s="164" t="s">
        <v>9</v>
      </c>
      <c r="E216" s="1766"/>
      <c r="F216" s="1767"/>
      <c r="G216" s="1767"/>
      <c r="H216" s="1768"/>
      <c r="I216" s="1768"/>
      <c r="J216" s="1772"/>
      <c r="K216" s="1768"/>
      <c r="L216" s="1768"/>
      <c r="M216" s="1767"/>
      <c r="N216" s="1767"/>
      <c r="O216" s="1768"/>
      <c r="P216" s="1768"/>
      <c r="Q216" s="1769"/>
      <c r="R216" s="1767"/>
      <c r="S216" s="1767"/>
      <c r="T216" s="1767"/>
      <c r="U216" s="1767"/>
      <c r="V216" s="1768"/>
      <c r="W216" s="1768"/>
      <c r="X216" s="1769"/>
      <c r="Y216" s="1767"/>
      <c r="Z216" s="1767"/>
      <c r="AA216" s="1767"/>
      <c r="AB216" s="1767"/>
      <c r="AC216" s="1767"/>
      <c r="AD216" s="1767"/>
      <c r="AE216" s="1769"/>
      <c r="AF216" s="1767"/>
      <c r="AG216" s="1767"/>
      <c r="AH216" s="1767"/>
      <c r="AI216" s="1770"/>
      <c r="AJ216" s="105"/>
      <c r="AK216" s="33"/>
    </row>
    <row r="218" spans="1:49">
      <c r="A218" s="106" t="s">
        <v>4</v>
      </c>
      <c r="B218" s="107" t="s">
        <v>5</v>
      </c>
      <c r="C218" s="351" t="s">
        <v>93</v>
      </c>
      <c r="D218" s="109"/>
      <c r="E218" s="110"/>
      <c r="F218" s="110"/>
      <c r="G218" s="110"/>
      <c r="H218" s="109"/>
      <c r="I218" s="109"/>
      <c r="J218" s="109"/>
      <c r="K218" s="109"/>
      <c r="L218" s="110"/>
      <c r="M218" s="110"/>
      <c r="N218" s="110"/>
      <c r="O218" s="109"/>
      <c r="P218" s="109"/>
      <c r="Q218" s="109"/>
      <c r="R218" s="109"/>
      <c r="S218" s="110"/>
      <c r="T218" s="110"/>
      <c r="U218" s="110"/>
      <c r="V218" s="109"/>
      <c r="W218" s="109"/>
      <c r="X218" s="109"/>
      <c r="Y218" s="109"/>
      <c r="Z218" s="110"/>
      <c r="AA218" s="110"/>
      <c r="AB218" s="110"/>
      <c r="AC218" s="110"/>
      <c r="AD218" s="109"/>
      <c r="AE218" s="109"/>
      <c r="AG218" s="110"/>
      <c r="AH218" s="110"/>
      <c r="AI218" s="110"/>
      <c r="AJ218" s="111"/>
      <c r="AK218" s="111"/>
    </row>
    <row r="219" spans="1:49">
      <c r="A219" s="352">
        <v>9</v>
      </c>
      <c r="B219" s="353"/>
      <c r="C219" s="354" t="s">
        <v>94</v>
      </c>
      <c r="D219" s="355" t="s">
        <v>62</v>
      </c>
      <c r="E219" s="116">
        <f t="shared" ref="E219:AI219" si="27">COUNTIF(E$204:E$216,$D$219)</f>
        <v>0</v>
      </c>
      <c r="F219" s="116">
        <f t="shared" si="27"/>
        <v>0</v>
      </c>
      <c r="G219" s="116">
        <f t="shared" si="27"/>
        <v>0</v>
      </c>
      <c r="H219" s="116">
        <f t="shared" si="27"/>
        <v>0</v>
      </c>
      <c r="I219" s="116">
        <f t="shared" si="27"/>
        <v>0</v>
      </c>
      <c r="J219" s="116">
        <f t="shared" si="27"/>
        <v>0</v>
      </c>
      <c r="K219" s="116">
        <f t="shared" si="27"/>
        <v>1</v>
      </c>
      <c r="L219" s="116">
        <f t="shared" si="27"/>
        <v>0</v>
      </c>
      <c r="M219" s="116">
        <f t="shared" si="27"/>
        <v>0</v>
      </c>
      <c r="N219" s="116">
        <f t="shared" si="27"/>
        <v>0</v>
      </c>
      <c r="O219" s="116">
        <f t="shared" si="27"/>
        <v>0</v>
      </c>
      <c r="P219" s="116">
        <f t="shared" si="27"/>
        <v>0</v>
      </c>
      <c r="Q219" s="116">
        <f t="shared" si="27"/>
        <v>0</v>
      </c>
      <c r="R219" s="116">
        <f t="shared" si="27"/>
        <v>1</v>
      </c>
      <c r="S219" s="116">
        <f t="shared" si="27"/>
        <v>0</v>
      </c>
      <c r="T219" s="116">
        <f t="shared" si="27"/>
        <v>0</v>
      </c>
      <c r="U219" s="116">
        <f t="shared" si="27"/>
        <v>0</v>
      </c>
      <c r="V219" s="116">
        <f t="shared" si="27"/>
        <v>0</v>
      </c>
      <c r="W219" s="116">
        <f t="shared" si="27"/>
        <v>0</v>
      </c>
      <c r="X219" s="116">
        <f t="shared" si="27"/>
        <v>0</v>
      </c>
      <c r="Y219" s="116">
        <f t="shared" si="27"/>
        <v>1</v>
      </c>
      <c r="Z219" s="116">
        <f t="shared" si="27"/>
        <v>0</v>
      </c>
      <c r="AA219" s="116">
        <f t="shared" si="27"/>
        <v>0</v>
      </c>
      <c r="AB219" s="116">
        <f t="shared" si="27"/>
        <v>0</v>
      </c>
      <c r="AC219" s="116">
        <f t="shared" si="27"/>
        <v>0</v>
      </c>
      <c r="AD219" s="116">
        <f t="shared" si="27"/>
        <v>0</v>
      </c>
      <c r="AE219" s="116">
        <f t="shared" si="27"/>
        <v>0</v>
      </c>
      <c r="AF219" s="116">
        <f t="shared" si="27"/>
        <v>1</v>
      </c>
      <c r="AG219" s="116">
        <f t="shared" si="27"/>
        <v>0</v>
      </c>
      <c r="AH219" s="116">
        <f t="shared" si="27"/>
        <v>0</v>
      </c>
      <c r="AI219" s="116">
        <f t="shared" si="27"/>
        <v>0</v>
      </c>
      <c r="AJ219" s="117"/>
      <c r="AK219" s="117"/>
    </row>
    <row r="220" spans="1:49">
      <c r="A220" s="356">
        <v>8</v>
      </c>
      <c r="B220" s="357">
        <v>0.5</v>
      </c>
      <c r="C220" s="358" t="s">
        <v>95</v>
      </c>
      <c r="D220" s="184" t="s">
        <v>85</v>
      </c>
      <c r="E220" s="185">
        <f t="shared" ref="E220:AI220" si="28">COUNTIF(E$204:E$216,$D$220)</f>
        <v>0</v>
      </c>
      <c r="F220" s="185">
        <f t="shared" si="28"/>
        <v>0</v>
      </c>
      <c r="G220" s="185">
        <f t="shared" si="28"/>
        <v>1</v>
      </c>
      <c r="H220" s="185">
        <f t="shared" si="28"/>
        <v>0</v>
      </c>
      <c r="I220" s="185">
        <f t="shared" si="28"/>
        <v>0</v>
      </c>
      <c r="J220" s="185">
        <f t="shared" si="28"/>
        <v>0</v>
      </c>
      <c r="K220" s="185">
        <f t="shared" si="28"/>
        <v>0</v>
      </c>
      <c r="L220" s="185">
        <f t="shared" si="28"/>
        <v>0</v>
      </c>
      <c r="M220" s="185">
        <f t="shared" si="28"/>
        <v>0</v>
      </c>
      <c r="N220" s="185">
        <f t="shared" si="28"/>
        <v>1</v>
      </c>
      <c r="O220" s="185">
        <f t="shared" si="28"/>
        <v>0</v>
      </c>
      <c r="P220" s="185">
        <f t="shared" si="28"/>
        <v>0</v>
      </c>
      <c r="Q220" s="185">
        <f t="shared" si="28"/>
        <v>0</v>
      </c>
      <c r="R220" s="185">
        <f t="shared" si="28"/>
        <v>0</v>
      </c>
      <c r="S220" s="185">
        <f t="shared" si="28"/>
        <v>0</v>
      </c>
      <c r="T220" s="185">
        <f t="shared" si="28"/>
        <v>0</v>
      </c>
      <c r="U220" s="185">
        <f t="shared" si="28"/>
        <v>1</v>
      </c>
      <c r="V220" s="185">
        <f t="shared" si="28"/>
        <v>0</v>
      </c>
      <c r="W220" s="185">
        <f t="shared" si="28"/>
        <v>0</v>
      </c>
      <c r="X220" s="185">
        <f t="shared" si="28"/>
        <v>0</v>
      </c>
      <c r="Y220" s="185">
        <f t="shared" si="28"/>
        <v>0</v>
      </c>
      <c r="Z220" s="185">
        <f t="shared" si="28"/>
        <v>0</v>
      </c>
      <c r="AA220" s="185">
        <f t="shared" si="28"/>
        <v>0</v>
      </c>
      <c r="AB220" s="185">
        <f t="shared" si="28"/>
        <v>1</v>
      </c>
      <c r="AC220" s="185">
        <f t="shared" si="28"/>
        <v>0</v>
      </c>
      <c r="AD220" s="185">
        <f t="shared" si="28"/>
        <v>0</v>
      </c>
      <c r="AE220" s="185">
        <f t="shared" si="28"/>
        <v>0</v>
      </c>
      <c r="AF220" s="185">
        <f t="shared" si="28"/>
        <v>0</v>
      </c>
      <c r="AG220" s="185">
        <f t="shared" si="28"/>
        <v>0</v>
      </c>
      <c r="AH220" s="185">
        <f t="shared" si="28"/>
        <v>0</v>
      </c>
      <c r="AI220" s="185">
        <f t="shared" si="28"/>
        <v>1</v>
      </c>
      <c r="AJ220" s="117"/>
      <c r="AK220" s="117"/>
    </row>
    <row r="221" spans="1:49">
      <c r="A221" s="359">
        <v>8.5</v>
      </c>
      <c r="B221" s="360"/>
      <c r="C221" s="361" t="s">
        <v>400</v>
      </c>
      <c r="D221" s="189" t="s">
        <v>29</v>
      </c>
      <c r="E221" s="185">
        <f t="shared" ref="E221:AI221" si="29">COUNTIF(E$204:E$216,$D$221)</f>
        <v>0</v>
      </c>
      <c r="F221" s="185">
        <f t="shared" si="29"/>
        <v>1</v>
      </c>
      <c r="G221" s="185">
        <f t="shared" si="29"/>
        <v>0</v>
      </c>
      <c r="H221" s="185">
        <f t="shared" si="29"/>
        <v>0</v>
      </c>
      <c r="I221" s="185">
        <f t="shared" si="29"/>
        <v>0</v>
      </c>
      <c r="J221" s="185">
        <f t="shared" si="29"/>
        <v>0</v>
      </c>
      <c r="K221" s="185">
        <f t="shared" si="29"/>
        <v>0</v>
      </c>
      <c r="L221" s="185">
        <f t="shared" si="29"/>
        <v>1</v>
      </c>
      <c r="M221" s="185">
        <f t="shared" si="29"/>
        <v>1</v>
      </c>
      <c r="N221" s="185">
        <f t="shared" si="29"/>
        <v>0</v>
      </c>
      <c r="O221" s="185">
        <f t="shared" si="29"/>
        <v>0</v>
      </c>
      <c r="P221" s="185">
        <f t="shared" si="29"/>
        <v>0</v>
      </c>
      <c r="Q221" s="185">
        <f t="shared" si="29"/>
        <v>0</v>
      </c>
      <c r="R221" s="185">
        <f t="shared" si="29"/>
        <v>0</v>
      </c>
      <c r="S221" s="185">
        <f t="shared" si="29"/>
        <v>1</v>
      </c>
      <c r="T221" s="185">
        <f t="shared" si="29"/>
        <v>1</v>
      </c>
      <c r="U221" s="185">
        <f t="shared" si="29"/>
        <v>0</v>
      </c>
      <c r="V221" s="185">
        <f t="shared" si="29"/>
        <v>0</v>
      </c>
      <c r="W221" s="185">
        <f t="shared" si="29"/>
        <v>0</v>
      </c>
      <c r="X221" s="185">
        <f t="shared" si="29"/>
        <v>0</v>
      </c>
      <c r="Y221" s="185">
        <f t="shared" si="29"/>
        <v>0</v>
      </c>
      <c r="Z221" s="185">
        <f t="shared" si="29"/>
        <v>1</v>
      </c>
      <c r="AA221" s="185">
        <f t="shared" si="29"/>
        <v>1</v>
      </c>
      <c r="AB221" s="185">
        <f t="shared" si="29"/>
        <v>0</v>
      </c>
      <c r="AC221" s="185">
        <f t="shared" si="29"/>
        <v>0</v>
      </c>
      <c r="AD221" s="185">
        <f t="shared" si="29"/>
        <v>0</v>
      </c>
      <c r="AE221" s="185">
        <f t="shared" si="29"/>
        <v>0</v>
      </c>
      <c r="AF221" s="185">
        <f t="shared" si="29"/>
        <v>0</v>
      </c>
      <c r="AG221" s="185">
        <f t="shared" si="29"/>
        <v>1</v>
      </c>
      <c r="AH221" s="185">
        <f t="shared" si="29"/>
        <v>1</v>
      </c>
      <c r="AI221" s="185">
        <f t="shared" si="29"/>
        <v>0</v>
      </c>
      <c r="AJ221" s="117"/>
      <c r="AK221" s="117"/>
    </row>
    <row r="222" spans="1:49">
      <c r="A222" s="362">
        <v>4</v>
      </c>
      <c r="B222" s="363">
        <v>0.5</v>
      </c>
      <c r="C222" s="364" t="s">
        <v>97</v>
      </c>
      <c r="D222" s="122" t="s">
        <v>89</v>
      </c>
      <c r="E222" s="123">
        <f t="shared" ref="E222:AI222" si="30">COUNTIF(E$204:E$216,$D$222)</f>
        <v>0</v>
      </c>
      <c r="F222" s="123">
        <f t="shared" si="30"/>
        <v>0</v>
      </c>
      <c r="G222" s="123">
        <f t="shared" si="30"/>
        <v>0</v>
      </c>
      <c r="H222" s="123">
        <f t="shared" si="30"/>
        <v>0</v>
      </c>
      <c r="I222" s="123">
        <f t="shared" si="30"/>
        <v>0</v>
      </c>
      <c r="J222" s="123">
        <f t="shared" si="30"/>
        <v>0</v>
      </c>
      <c r="K222" s="123">
        <f t="shared" si="30"/>
        <v>0</v>
      </c>
      <c r="L222" s="123">
        <f t="shared" si="30"/>
        <v>0</v>
      </c>
      <c r="M222" s="123">
        <f t="shared" si="30"/>
        <v>0</v>
      </c>
      <c r="N222" s="123">
        <f t="shared" si="30"/>
        <v>0</v>
      </c>
      <c r="O222" s="123">
        <f t="shared" si="30"/>
        <v>0</v>
      </c>
      <c r="P222" s="123">
        <f t="shared" si="30"/>
        <v>0</v>
      </c>
      <c r="Q222" s="123">
        <f t="shared" si="30"/>
        <v>0</v>
      </c>
      <c r="R222" s="123">
        <f t="shared" si="30"/>
        <v>0</v>
      </c>
      <c r="S222" s="123">
        <f t="shared" si="30"/>
        <v>0</v>
      </c>
      <c r="T222" s="123">
        <f t="shared" si="30"/>
        <v>0</v>
      </c>
      <c r="U222" s="123">
        <f t="shared" si="30"/>
        <v>0</v>
      </c>
      <c r="V222" s="123">
        <f t="shared" si="30"/>
        <v>0</v>
      </c>
      <c r="W222" s="123">
        <f t="shared" si="30"/>
        <v>0</v>
      </c>
      <c r="X222" s="123">
        <f t="shared" si="30"/>
        <v>0</v>
      </c>
      <c r="Y222" s="123">
        <f t="shared" si="30"/>
        <v>0</v>
      </c>
      <c r="Z222" s="123">
        <f t="shared" si="30"/>
        <v>1</v>
      </c>
      <c r="AA222" s="123">
        <f t="shared" si="30"/>
        <v>0</v>
      </c>
      <c r="AB222" s="123">
        <f t="shared" si="30"/>
        <v>1</v>
      </c>
      <c r="AC222" s="123">
        <f t="shared" si="30"/>
        <v>0</v>
      </c>
      <c r="AD222" s="123">
        <f t="shared" si="30"/>
        <v>0</v>
      </c>
      <c r="AE222" s="123">
        <f t="shared" si="30"/>
        <v>0</v>
      </c>
      <c r="AF222" s="123">
        <f t="shared" si="30"/>
        <v>0</v>
      </c>
      <c r="AG222" s="123">
        <f t="shared" si="30"/>
        <v>0</v>
      </c>
      <c r="AH222" s="123">
        <f t="shared" si="30"/>
        <v>0</v>
      </c>
      <c r="AI222" s="123">
        <f t="shared" si="30"/>
        <v>0</v>
      </c>
    </row>
    <row r="223" spans="1:49">
      <c r="B223" s="15"/>
      <c r="C223" s="125"/>
      <c r="AJ223" s="132">
        <f>SUM(E223:X223)</f>
        <v>0</v>
      </c>
      <c r="AK223" s="133" t="s">
        <v>33</v>
      </c>
    </row>
    <row r="224" spans="1:49">
      <c r="A224" s="127" t="s">
        <v>32</v>
      </c>
      <c r="B224" s="128"/>
      <c r="C224" s="129">
        <f>SUM(AJ$4:AJ$9)</f>
        <v>0</v>
      </c>
      <c r="D224" s="130"/>
      <c r="E224" s="131">
        <f t="shared" ref="E224:AI224" si="31">SUM(E204:E216)</f>
        <v>0</v>
      </c>
      <c r="F224" s="131">
        <f t="shared" si="31"/>
        <v>0</v>
      </c>
      <c r="G224" s="131">
        <f t="shared" si="31"/>
        <v>0</v>
      </c>
      <c r="H224" s="131">
        <f t="shared" si="31"/>
        <v>0</v>
      </c>
      <c r="I224" s="131">
        <f t="shared" si="31"/>
        <v>0</v>
      </c>
      <c r="J224" s="131">
        <f t="shared" si="31"/>
        <v>0</v>
      </c>
      <c r="K224" s="131">
        <f t="shared" si="31"/>
        <v>0</v>
      </c>
      <c r="L224" s="131">
        <f t="shared" si="31"/>
        <v>0</v>
      </c>
      <c r="M224" s="131">
        <f t="shared" si="31"/>
        <v>0</v>
      </c>
      <c r="N224" s="131">
        <f t="shared" si="31"/>
        <v>0</v>
      </c>
      <c r="O224" s="131">
        <f t="shared" si="31"/>
        <v>0</v>
      </c>
      <c r="P224" s="131">
        <f t="shared" si="31"/>
        <v>0</v>
      </c>
      <c r="Q224" s="131">
        <f t="shared" si="31"/>
        <v>0</v>
      </c>
      <c r="R224" s="131">
        <f t="shared" si="31"/>
        <v>3.5</v>
      </c>
      <c r="S224" s="131">
        <f t="shared" si="31"/>
        <v>0</v>
      </c>
      <c r="T224" s="131">
        <f t="shared" si="31"/>
        <v>0</v>
      </c>
      <c r="U224" s="131">
        <f t="shared" si="31"/>
        <v>0</v>
      </c>
      <c r="V224" s="131">
        <f t="shared" si="31"/>
        <v>0</v>
      </c>
      <c r="W224" s="131">
        <f t="shared" si="31"/>
        <v>0</v>
      </c>
      <c r="X224" s="131">
        <f t="shared" si="31"/>
        <v>0</v>
      </c>
      <c r="Y224" s="131">
        <f t="shared" si="31"/>
        <v>0</v>
      </c>
      <c r="Z224" s="131">
        <f t="shared" si="31"/>
        <v>0</v>
      </c>
      <c r="AA224" s="131">
        <f t="shared" si="31"/>
        <v>0</v>
      </c>
      <c r="AB224" s="131">
        <f t="shared" si="31"/>
        <v>0</v>
      </c>
      <c r="AC224" s="131">
        <f t="shared" si="31"/>
        <v>0</v>
      </c>
      <c r="AD224" s="131">
        <f t="shared" si="31"/>
        <v>0</v>
      </c>
      <c r="AE224" s="131">
        <f t="shared" si="31"/>
        <v>0</v>
      </c>
      <c r="AF224" s="131">
        <f t="shared" si="31"/>
        <v>0</v>
      </c>
      <c r="AG224" s="131">
        <f t="shared" si="31"/>
        <v>0</v>
      </c>
      <c r="AH224" s="131">
        <f t="shared" si="31"/>
        <v>0</v>
      </c>
      <c r="AI224" s="131">
        <f t="shared" si="31"/>
        <v>0</v>
      </c>
      <c r="AJ224" s="138">
        <f>SUM(AJ204:AK216)</f>
        <v>3.5</v>
      </c>
      <c r="AK224" s="133" t="s">
        <v>35</v>
      </c>
    </row>
    <row r="225" spans="1:37">
      <c r="A225" s="135" t="s">
        <v>34</v>
      </c>
      <c r="B225" s="136"/>
      <c r="C225" s="129">
        <f>SUM(AK$4:AK$9)</f>
        <v>0</v>
      </c>
      <c r="D225" s="130"/>
      <c r="E225" s="137" t="str">
        <f>IF(E224=8.5,1,"ERRORE")</f>
        <v>ERRORE</v>
      </c>
      <c r="F225" s="137" t="str">
        <f>IF(F224=9.5,1,"ERRORE")</f>
        <v>ERRORE</v>
      </c>
      <c r="G225" s="137" t="str">
        <f>IF(G224=5.5,1,"ERRORE")</f>
        <v>ERRORE</v>
      </c>
      <c r="H225" s="137">
        <f>IF(H224=0,1,"ERRORE")</f>
        <v>1</v>
      </c>
      <c r="I225" s="137">
        <f>IF(I224=0,1,"ERRORE")</f>
        <v>1</v>
      </c>
      <c r="J225" s="137" t="str">
        <f>IF(J224=8,1,"ERRORE")</f>
        <v>ERRORE</v>
      </c>
      <c r="K225" s="137" t="str">
        <f>IF(K224=8.5,1,"ERRORE")</f>
        <v>ERRORE</v>
      </c>
      <c r="L225" s="137" t="str">
        <f>IF(L224=8.5,1,"ERRORE")</f>
        <v>ERRORE</v>
      </c>
      <c r="M225" s="137" t="str">
        <f>IF(M224=9.5,1,"ERRORE")</f>
        <v>ERRORE</v>
      </c>
      <c r="N225" s="137" t="str">
        <f>IF(N224=5.5,1,"ERRORE")</f>
        <v>ERRORE</v>
      </c>
      <c r="O225" s="137">
        <f>IF(O224=0,1,"ERRORE")</f>
        <v>1</v>
      </c>
      <c r="P225" s="137">
        <f>IF(P224=0,1,"ERRORE")</f>
        <v>1</v>
      </c>
      <c r="Q225" s="137" t="str">
        <f>IF(Q224=8,1,"ERRORE")</f>
        <v>ERRORE</v>
      </c>
      <c r="R225" s="137" t="str">
        <f>IF(R224=8.5,1,"ERRORE")</f>
        <v>ERRORE</v>
      </c>
      <c r="S225" s="137" t="str">
        <f>IF(S224=8.5,1,"ERRORE")</f>
        <v>ERRORE</v>
      </c>
      <c r="T225" s="137" t="str">
        <f>IF(T224=9.5,1,"ERRORE")</f>
        <v>ERRORE</v>
      </c>
      <c r="U225" s="137" t="str">
        <f>IF(U224=5.5,1,"ERRORE")</f>
        <v>ERRORE</v>
      </c>
      <c r="V225" s="137">
        <f>IF(V224=0,1,"ERRORE")</f>
        <v>1</v>
      </c>
      <c r="W225" s="137">
        <f>IF(W224=0,1,"ERRORE")</f>
        <v>1</v>
      </c>
      <c r="X225" s="137" t="str">
        <f>IF(X224=8,1,"ERRORE")</f>
        <v>ERRORE</v>
      </c>
      <c r="Y225" s="137" t="str">
        <f>IF(Y224=8.5,1,"ERRORE")</f>
        <v>ERRORE</v>
      </c>
      <c r="Z225" s="137" t="str">
        <f>IF(Z224=8.5,1,"ERRORE")</f>
        <v>ERRORE</v>
      </c>
      <c r="AA225" s="137" t="str">
        <f>IF(AA224=9.5,1,"ERRORE")</f>
        <v>ERRORE</v>
      </c>
      <c r="AB225" s="137" t="str">
        <f>IF(AB224=9.5,1,"ERRORE")</f>
        <v>ERRORE</v>
      </c>
      <c r="AC225" s="137" t="str">
        <f>IF(AC224=5.5,1,"ERRORE")</f>
        <v>ERRORE</v>
      </c>
      <c r="AD225" s="137">
        <f>IF(AD224=0,1,"ERRORE")</f>
        <v>1</v>
      </c>
      <c r="AE225" s="137" t="str">
        <f>IF(AE224=8,1,"ERRORE")</f>
        <v>ERRORE</v>
      </c>
      <c r="AF225" s="137" t="str">
        <f>IF(AF224=8,1,"ERRORE")</f>
        <v>ERRORE</v>
      </c>
      <c r="AG225" s="137" t="str">
        <f>IF(AG224=8.5,1,"ERRORE")</f>
        <v>ERRORE</v>
      </c>
      <c r="AH225" s="137" t="str">
        <f>IF(AH224=9.5,1,"ERRORE")</f>
        <v>ERRORE</v>
      </c>
      <c r="AI225" s="137" t="str">
        <f>IF(AI224=5.5,1,"ERRORE")</f>
        <v>ERRORE</v>
      </c>
      <c r="AJ225" s="142"/>
    </row>
    <row r="226" spans="1:37">
      <c r="E226" s="31" t="s">
        <v>62</v>
      </c>
      <c r="F226" s="31" t="s">
        <v>85</v>
      </c>
      <c r="G226" s="31" t="s">
        <v>62</v>
      </c>
      <c r="H226" s="31" t="s">
        <v>85</v>
      </c>
      <c r="I226" s="31" t="s">
        <v>29</v>
      </c>
    </row>
    <row r="227" spans="1:37">
      <c r="E227" s="338"/>
      <c r="F227" s="339" t="s">
        <v>88</v>
      </c>
      <c r="G227" s="340"/>
      <c r="H227" s="339" t="s">
        <v>89</v>
      </c>
      <c r="I227" s="340"/>
      <c r="W227" s="365"/>
    </row>
    <row r="228" spans="1:37">
      <c r="B228" s="75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</row>
  </sheetData>
  <mergeCells count="37">
    <mergeCell ref="C210:C212"/>
    <mergeCell ref="C214:C215"/>
    <mergeCell ref="C183:C184"/>
    <mergeCell ref="C186:C187"/>
    <mergeCell ref="C189:C190"/>
    <mergeCell ref="C204:C205"/>
    <mergeCell ref="C207:C208"/>
    <mergeCell ref="C168:C169"/>
    <mergeCell ref="C171:C172"/>
    <mergeCell ref="C174:C175"/>
    <mergeCell ref="C177:C178"/>
    <mergeCell ref="C180:C181"/>
    <mergeCell ref="C136:C138"/>
    <mergeCell ref="C140:C142"/>
    <mergeCell ref="C144:C146"/>
    <mergeCell ref="C148:C150"/>
    <mergeCell ref="C152:C153"/>
    <mergeCell ref="C104:C105"/>
    <mergeCell ref="C108:C109"/>
    <mergeCell ref="C124:C126"/>
    <mergeCell ref="C128:C130"/>
    <mergeCell ref="C132:C134"/>
    <mergeCell ref="C71:C72"/>
    <mergeCell ref="C88:C90"/>
    <mergeCell ref="C92:C94"/>
    <mergeCell ref="C96:C98"/>
    <mergeCell ref="C100:C102"/>
    <mergeCell ref="C53:C55"/>
    <mergeCell ref="C57:C59"/>
    <mergeCell ref="C61:C63"/>
    <mergeCell ref="C65:C66"/>
    <mergeCell ref="C68:C69"/>
    <mergeCell ref="B1:AK2"/>
    <mergeCell ref="C5:C6"/>
    <mergeCell ref="C32:C33"/>
    <mergeCell ref="C35:C36"/>
    <mergeCell ref="C50:C51"/>
  </mergeCells>
  <conditionalFormatting sqref="E194:AI196">
    <cfRule type="cellIs" dxfId="120" priority="2" operator="equal">
      <formula>0</formula>
    </cfRule>
  </conditionalFormatting>
  <conditionalFormatting sqref="E157:AI159">
    <cfRule type="cellIs" dxfId="119" priority="3" operator="equal">
      <formula>0</formula>
    </cfRule>
  </conditionalFormatting>
  <conditionalFormatting sqref="E113:AI115">
    <cfRule type="cellIs" dxfId="118" priority="4" operator="equal">
      <formula>0</formula>
    </cfRule>
  </conditionalFormatting>
  <conditionalFormatting sqref="E76:AI80">
    <cfRule type="cellIs" dxfId="117" priority="5" operator="equal">
      <formula>0</formula>
    </cfRule>
  </conditionalFormatting>
  <conditionalFormatting sqref="E76:AI80">
    <cfRule type="cellIs" dxfId="116" priority="6" operator="notEqual">
      <formula>1</formula>
    </cfRule>
  </conditionalFormatting>
  <conditionalFormatting sqref="E113:AI115">
    <cfRule type="cellIs" dxfId="115" priority="7" operator="notEqual">
      <formula>1</formula>
    </cfRule>
  </conditionalFormatting>
  <conditionalFormatting sqref="E157:AI159">
    <cfRule type="cellIs" dxfId="114" priority="8" operator="notEqual">
      <formula>1</formula>
    </cfRule>
  </conditionalFormatting>
  <conditionalFormatting sqref="E194:AI196">
    <cfRule type="cellIs" dxfId="113" priority="9" operator="notEqual">
      <formula>1</formula>
    </cfRule>
  </conditionalFormatting>
  <conditionalFormatting sqref="E219:AI222">
    <cfRule type="cellIs" dxfId="112" priority="10" operator="notEqual">
      <formula>1</formula>
    </cfRule>
  </conditionalFormatting>
  <conditionalFormatting sqref="U87">
    <cfRule type="expression" dxfId="111" priority="11">
      <formula>WEEKDAY(M87,2)=7</formula>
    </cfRule>
  </conditionalFormatting>
  <conditionalFormatting sqref="U87">
    <cfRule type="expression" dxfId="110" priority="12">
      <formula>WEEKDAY(T87,2)=7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9" max="16383" man="1"/>
    <brk id="199" max="16383" man="1"/>
  </rowBreaks>
  <colBreaks count="1" manualBreakCount="1">
    <brk id="37" max="1048575" man="1"/>
  </col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26"/>
  <sheetViews>
    <sheetView tabSelected="1" topLeftCell="A19" zoomScale="75" zoomScaleNormal="75" workbookViewId="0">
      <selection activeCell="H32" sqref="H32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7.85546875" customWidth="1"/>
    <col min="20" max="20" width="9" customWidth="1"/>
    <col min="21" max="21" width="12.140625" customWidth="1"/>
    <col min="22" max="22" width="11" customWidth="1"/>
    <col min="23" max="23" width="9" customWidth="1"/>
    <col min="24" max="24" width="12.14062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12" customWidth="1"/>
    <col min="30" max="30" width="14.85546875" customWidth="1"/>
    <col min="31" max="31" width="9" customWidth="1"/>
    <col min="32" max="32" width="13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401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/>
      <c r="AH3" s="19"/>
      <c r="AI3" s="20"/>
      <c r="AJ3" s="17"/>
      <c r="AK3" s="17"/>
    </row>
    <row r="4" spans="1:37">
      <c r="B4" s="15" t="s">
        <v>2</v>
      </c>
      <c r="C4" s="21" t="s">
        <v>3</v>
      </c>
      <c r="D4" s="22"/>
      <c r="E4" s="23" t="s">
        <v>188</v>
      </c>
      <c r="F4" s="26" t="s">
        <v>89</v>
      </c>
      <c r="G4" s="1773" t="s">
        <v>4</v>
      </c>
      <c r="H4" s="23" t="s">
        <v>186</v>
      </c>
      <c r="I4" s="23" t="s">
        <v>29</v>
      </c>
      <c r="J4" s="23" t="s">
        <v>29</v>
      </c>
      <c r="K4" s="23" t="s">
        <v>187</v>
      </c>
      <c r="L4" s="23" t="s">
        <v>188</v>
      </c>
      <c r="M4" s="26" t="s">
        <v>89</v>
      </c>
      <c r="N4" s="1773" t="s">
        <v>4</v>
      </c>
      <c r="O4" s="23" t="s">
        <v>186</v>
      </c>
      <c r="P4" s="23" t="s">
        <v>29</v>
      </c>
      <c r="Q4" s="23" t="s">
        <v>29</v>
      </c>
      <c r="R4" s="23" t="s">
        <v>187</v>
      </c>
      <c r="S4" s="23" t="s">
        <v>188</v>
      </c>
      <c r="T4" s="26" t="s">
        <v>89</v>
      </c>
      <c r="U4" s="1773" t="s">
        <v>4</v>
      </c>
      <c r="V4" s="23" t="s">
        <v>186</v>
      </c>
      <c r="W4" s="23" t="s">
        <v>29</v>
      </c>
      <c r="X4" s="23" t="s">
        <v>29</v>
      </c>
      <c r="Y4" s="23" t="s">
        <v>187</v>
      </c>
      <c r="Z4" s="23" t="s">
        <v>188</v>
      </c>
      <c r="AA4" s="26" t="s">
        <v>89</v>
      </c>
      <c r="AB4" s="1773" t="s">
        <v>4</v>
      </c>
      <c r="AC4" s="23" t="s">
        <v>186</v>
      </c>
      <c r="AD4" s="23" t="s">
        <v>29</v>
      </c>
      <c r="AE4" s="23" t="s">
        <v>29</v>
      </c>
      <c r="AF4" s="23" t="s">
        <v>187</v>
      </c>
      <c r="AG4" s="23"/>
      <c r="AH4" s="26"/>
      <c r="AI4" s="1774"/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1320"/>
      <c r="F5" s="1321"/>
      <c r="G5" s="1752"/>
      <c r="H5" s="1321"/>
      <c r="I5" s="1321"/>
      <c r="J5" s="1321"/>
      <c r="K5" s="1321"/>
      <c r="L5" s="1321"/>
      <c r="M5" s="1321"/>
      <c r="N5" s="1752"/>
      <c r="O5" s="1321"/>
      <c r="P5" s="1321"/>
      <c r="Q5" s="1321"/>
      <c r="R5" s="1321"/>
      <c r="S5" s="1321"/>
      <c r="T5" s="1321"/>
      <c r="U5" s="1752"/>
      <c r="V5" s="1321"/>
      <c r="W5" s="1321"/>
      <c r="X5" s="1321"/>
      <c r="Y5" s="1321"/>
      <c r="Z5" s="1321"/>
      <c r="AA5" s="1321"/>
      <c r="AB5" s="1752"/>
      <c r="AC5" s="1321"/>
      <c r="AD5" s="1321"/>
      <c r="AE5" s="1321"/>
      <c r="AF5" s="1321"/>
      <c r="AG5" s="1321"/>
      <c r="AH5" s="1321"/>
      <c r="AI5" s="1322"/>
      <c r="AJ5" s="32"/>
      <c r="AK5" s="33"/>
    </row>
    <row r="6" spans="1:37">
      <c r="B6" s="34"/>
      <c r="C6" s="13"/>
      <c r="D6" s="35" t="s">
        <v>8</v>
      </c>
      <c r="E6" s="1323"/>
      <c r="F6" s="1194"/>
      <c r="G6" s="1193"/>
      <c r="H6" s="1194"/>
      <c r="I6" s="1194"/>
      <c r="J6" s="1194"/>
      <c r="K6" s="1194"/>
      <c r="L6" s="1194"/>
      <c r="M6" s="1194"/>
      <c r="N6" s="1193"/>
      <c r="O6" s="1194"/>
      <c r="P6" s="1194"/>
      <c r="Q6" s="1194"/>
      <c r="R6" s="1194"/>
      <c r="S6" s="1194"/>
      <c r="T6" s="1194"/>
      <c r="U6" s="1193"/>
      <c r="V6" s="1194"/>
      <c r="W6" s="1194"/>
      <c r="X6" s="1194"/>
      <c r="Y6" s="1194"/>
      <c r="Z6" s="1194"/>
      <c r="AA6" s="1194"/>
      <c r="AB6" s="1193"/>
      <c r="AC6" s="1194"/>
      <c r="AD6" s="1194"/>
      <c r="AE6" s="1194"/>
      <c r="AF6" s="1194"/>
      <c r="AG6" s="1194"/>
      <c r="AH6" s="1194"/>
      <c r="AI6" s="1324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1325"/>
      <c r="F7" s="1326"/>
      <c r="G7" s="1756"/>
      <c r="H7" s="1326"/>
      <c r="I7" s="1326"/>
      <c r="J7" s="1326"/>
      <c r="K7" s="1326"/>
      <c r="L7" s="1326"/>
      <c r="M7" s="1326"/>
      <c r="N7" s="1756"/>
      <c r="O7" s="1326"/>
      <c r="P7" s="1326"/>
      <c r="Q7" s="1326"/>
      <c r="R7" s="1326"/>
      <c r="S7" s="1326"/>
      <c r="T7" s="1326"/>
      <c r="U7" s="1756"/>
      <c r="V7" s="1326"/>
      <c r="W7" s="1326"/>
      <c r="X7" s="1326"/>
      <c r="Y7" s="1326"/>
      <c r="Z7" s="1326"/>
      <c r="AA7" s="1326"/>
      <c r="AB7" s="1756"/>
      <c r="AC7" s="1326"/>
      <c r="AD7" s="1326"/>
      <c r="AE7" s="1326"/>
      <c r="AF7" s="1326"/>
      <c r="AG7" s="1326"/>
      <c r="AH7" s="1326"/>
      <c r="AI7" s="1327"/>
      <c r="AJ7" s="45"/>
      <c r="AK7" s="33"/>
    </row>
    <row r="8" spans="1:37">
      <c r="B8" s="29"/>
      <c r="C8" s="46" t="s">
        <v>10</v>
      </c>
      <c r="D8" s="30" t="s">
        <v>7</v>
      </c>
      <c r="E8" s="1320"/>
      <c r="F8" s="1321"/>
      <c r="G8" s="1752"/>
      <c r="H8" s="1321"/>
      <c r="I8" s="1321"/>
      <c r="J8" s="1321"/>
      <c r="K8" s="1321"/>
      <c r="L8" s="1321"/>
      <c r="M8" s="1321"/>
      <c r="N8" s="1752"/>
      <c r="O8" s="1321"/>
      <c r="P8" s="1321"/>
      <c r="Q8" s="1321"/>
      <c r="R8" s="1321"/>
      <c r="S8" s="1321"/>
      <c r="T8" s="1321"/>
      <c r="U8" s="1752"/>
      <c r="V8" s="1321"/>
      <c r="W8" s="1321"/>
      <c r="X8" s="1321"/>
      <c r="Y8" s="1321"/>
      <c r="Z8" s="1321"/>
      <c r="AA8" s="1321"/>
      <c r="AB8" s="1752"/>
      <c r="AC8" s="1321"/>
      <c r="AD8" s="1321"/>
      <c r="AE8" s="1321"/>
      <c r="AF8" s="1321"/>
      <c r="AG8" s="1321"/>
      <c r="AH8" s="1321"/>
      <c r="AI8" s="1322"/>
      <c r="AJ8" s="32"/>
      <c r="AK8" s="33"/>
    </row>
    <row r="9" spans="1:37">
      <c r="B9" s="34"/>
      <c r="C9" s="48"/>
      <c r="D9" s="35" t="s">
        <v>8</v>
      </c>
      <c r="E9" s="1323"/>
      <c r="F9" s="1194"/>
      <c r="G9" s="1193"/>
      <c r="H9" s="1194"/>
      <c r="I9" s="1194"/>
      <c r="J9" s="1194"/>
      <c r="K9" s="1194"/>
      <c r="L9" s="1194"/>
      <c r="M9" s="1194"/>
      <c r="N9" s="1193"/>
      <c r="O9" s="1194"/>
      <c r="P9" s="1194"/>
      <c r="Q9" s="1194"/>
      <c r="R9" s="1194"/>
      <c r="S9" s="1194"/>
      <c r="T9" s="1194"/>
      <c r="U9" s="1193"/>
      <c r="V9" s="1194"/>
      <c r="W9" s="1194"/>
      <c r="X9" s="1194"/>
      <c r="Y9" s="1194"/>
      <c r="Z9" s="1194"/>
      <c r="AA9" s="1194"/>
      <c r="AB9" s="1193"/>
      <c r="AC9" s="1194"/>
      <c r="AD9" s="1194"/>
      <c r="AE9" s="1194"/>
      <c r="AF9" s="1194"/>
      <c r="AG9" s="1194"/>
      <c r="AH9" s="1194"/>
      <c r="AI9" s="1324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1325"/>
      <c r="F10" s="1326"/>
      <c r="G10" s="1756"/>
      <c r="H10" s="1326"/>
      <c r="I10" s="1326"/>
      <c r="J10" s="1326"/>
      <c r="K10" s="1326"/>
      <c r="L10" s="1326"/>
      <c r="M10" s="1326"/>
      <c r="N10" s="1756"/>
      <c r="O10" s="1326"/>
      <c r="P10" s="1326"/>
      <c r="Q10" s="1326"/>
      <c r="R10" s="1326"/>
      <c r="S10" s="1326"/>
      <c r="T10" s="1326"/>
      <c r="U10" s="1756"/>
      <c r="V10" s="1326"/>
      <c r="W10" s="1326"/>
      <c r="X10" s="1326"/>
      <c r="Y10" s="1326"/>
      <c r="Z10" s="1326"/>
      <c r="AA10" s="1326"/>
      <c r="AB10" s="1756"/>
      <c r="AC10" s="1326"/>
      <c r="AD10" s="1326"/>
      <c r="AE10" s="1326"/>
      <c r="AF10" s="1326"/>
      <c r="AG10" s="1326"/>
      <c r="AH10" s="1326"/>
      <c r="AI10" s="1327"/>
      <c r="AJ10" s="45"/>
      <c r="AK10" s="33"/>
    </row>
    <row r="11" spans="1:37">
      <c r="B11" s="29"/>
      <c r="C11" s="49"/>
      <c r="D11" s="30" t="s">
        <v>7</v>
      </c>
      <c r="E11" s="1320"/>
      <c r="F11" s="1321"/>
      <c r="G11" s="1752"/>
      <c r="H11" s="1321"/>
      <c r="I11" s="1321"/>
      <c r="J11" s="1321"/>
      <c r="K11" s="1321"/>
      <c r="L11" s="1321"/>
      <c r="M11" s="1321"/>
      <c r="N11" s="1752"/>
      <c r="O11" s="1321"/>
      <c r="P11" s="1321"/>
      <c r="Q11" s="1321"/>
      <c r="R11" s="1321"/>
      <c r="S11" s="1321"/>
      <c r="T11" s="1321"/>
      <c r="U11" s="1752"/>
      <c r="V11" s="1321"/>
      <c r="W11" s="1321"/>
      <c r="X11" s="1321"/>
      <c r="Y11" s="1321"/>
      <c r="Z11" s="1321"/>
      <c r="AA11" s="1321"/>
      <c r="AB11" s="1752"/>
      <c r="AC11" s="1321"/>
      <c r="AD11" s="1321"/>
      <c r="AE11" s="1321"/>
      <c r="AF11" s="1321"/>
      <c r="AG11" s="1321"/>
      <c r="AH11" s="1321"/>
      <c r="AI11" s="1322"/>
      <c r="AJ11" s="32"/>
      <c r="AK11" s="33"/>
    </row>
    <row r="12" spans="1:37">
      <c r="B12" s="34"/>
      <c r="C12" s="50"/>
      <c r="D12" s="35" t="s">
        <v>8</v>
      </c>
      <c r="E12" s="1654"/>
      <c r="F12" s="1209"/>
      <c r="G12" s="1208"/>
      <c r="H12" s="1209"/>
      <c r="I12" s="1209"/>
      <c r="J12" s="1194"/>
      <c r="K12" s="1209"/>
      <c r="L12" s="1209"/>
      <c r="M12" s="1209"/>
      <c r="N12" s="1208"/>
      <c r="O12" s="1209"/>
      <c r="P12" s="1209"/>
      <c r="Q12" s="1194"/>
      <c r="R12" s="1194"/>
      <c r="S12" s="1194"/>
      <c r="T12" s="1209"/>
      <c r="U12" s="1208"/>
      <c r="V12" s="1209"/>
      <c r="W12" s="1209"/>
      <c r="X12" s="1194"/>
      <c r="Y12" s="1194"/>
      <c r="Z12" s="1194"/>
      <c r="AA12" s="1209"/>
      <c r="AB12" s="1208"/>
      <c r="AC12" s="1209"/>
      <c r="AD12" s="1209"/>
      <c r="AE12" s="1209"/>
      <c r="AF12" s="1209"/>
      <c r="AG12" s="1194"/>
      <c r="AH12" s="1209"/>
      <c r="AI12" s="1655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1558" t="s">
        <v>9</v>
      </c>
      <c r="E13" s="1775"/>
      <c r="F13" s="1767"/>
      <c r="G13" s="1769"/>
      <c r="H13" s="1768"/>
      <c r="I13" s="1768"/>
      <c r="J13" s="1326"/>
      <c r="K13" s="1768"/>
      <c r="L13" s="1768"/>
      <c r="M13" s="1767"/>
      <c r="N13" s="1769"/>
      <c r="O13" s="1768"/>
      <c r="P13" s="1768"/>
      <c r="Q13" s="1326"/>
      <c r="R13" s="1326"/>
      <c r="S13" s="1326"/>
      <c r="T13" s="1767"/>
      <c r="U13" s="1769"/>
      <c r="V13" s="1768"/>
      <c r="W13" s="1768"/>
      <c r="X13" s="1326"/>
      <c r="Y13" s="1326"/>
      <c r="Z13" s="1326"/>
      <c r="AA13" s="1767"/>
      <c r="AB13" s="1769"/>
      <c r="AC13" s="1767"/>
      <c r="AD13" s="1767"/>
      <c r="AE13" s="1767"/>
      <c r="AF13" s="1767"/>
      <c r="AG13" s="1326"/>
      <c r="AH13" s="1767"/>
      <c r="AI13" s="1770"/>
      <c r="AJ13" s="45"/>
      <c r="AK13" s="33"/>
    </row>
    <row r="14" spans="1:37">
      <c r="B14" s="29"/>
      <c r="C14" s="54" t="s">
        <v>11</v>
      </c>
      <c r="D14" s="30" t="s">
        <v>7</v>
      </c>
      <c r="E14" s="1320"/>
      <c r="F14" s="1321"/>
      <c r="G14" s="1752"/>
      <c r="H14" s="1321"/>
      <c r="I14" s="1321"/>
      <c r="J14" s="1321"/>
      <c r="K14" s="1321"/>
      <c r="L14" s="1321"/>
      <c r="M14" s="1321"/>
      <c r="N14" s="1752"/>
      <c r="O14" s="1321"/>
      <c r="P14" s="1321"/>
      <c r="Q14" s="1321"/>
      <c r="R14" s="1321"/>
      <c r="S14" s="1321"/>
      <c r="T14" s="1321"/>
      <c r="U14" s="1752"/>
      <c r="V14" s="1321"/>
      <c r="W14" s="1321"/>
      <c r="X14" s="1321"/>
      <c r="Y14" s="1321"/>
      <c r="Z14" s="1321"/>
      <c r="AA14" s="1321"/>
      <c r="AB14" s="1752"/>
      <c r="AC14" s="1321"/>
      <c r="AD14" s="1321"/>
      <c r="AE14" s="1321"/>
      <c r="AF14" s="1321"/>
      <c r="AG14" s="1321"/>
      <c r="AH14" s="1321"/>
      <c r="AI14" s="1322"/>
      <c r="AJ14" s="32"/>
      <c r="AK14" s="33"/>
    </row>
    <row r="15" spans="1:37">
      <c r="B15" s="34"/>
      <c r="C15" s="56" t="s">
        <v>11</v>
      </c>
      <c r="D15" s="35" t="s">
        <v>8</v>
      </c>
      <c r="E15" s="1654"/>
      <c r="F15" s="1209"/>
      <c r="G15" s="1208"/>
      <c r="H15" s="1209"/>
      <c r="I15" s="1209"/>
      <c r="J15" s="1219"/>
      <c r="K15" s="1209"/>
      <c r="L15" s="1209"/>
      <c r="M15" s="1209"/>
      <c r="N15" s="1208"/>
      <c r="O15" s="1209"/>
      <c r="P15" s="1209"/>
      <c r="Q15" s="1219"/>
      <c r="R15" s="1219"/>
      <c r="S15" s="1219"/>
      <c r="T15" s="1209"/>
      <c r="U15" s="1208"/>
      <c r="V15" s="1209"/>
      <c r="W15" s="1209"/>
      <c r="X15" s="1209"/>
      <c r="Y15" s="1209"/>
      <c r="Z15" s="1209"/>
      <c r="AA15" s="1209"/>
      <c r="AB15" s="1208"/>
      <c r="AC15" s="1219"/>
      <c r="AD15" s="1209"/>
      <c r="AE15" s="1209"/>
      <c r="AF15" s="1209"/>
      <c r="AG15" s="1209"/>
      <c r="AH15" s="1209"/>
      <c r="AI15" s="1655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1775"/>
      <c r="F16" s="1767"/>
      <c r="G16" s="1769"/>
      <c r="H16" s="1768"/>
      <c r="I16" s="1768"/>
      <c r="J16" s="1767"/>
      <c r="K16" s="1768"/>
      <c r="L16" s="1768"/>
      <c r="M16" s="1767"/>
      <c r="N16" s="1769"/>
      <c r="O16" s="1768"/>
      <c r="P16" s="1768"/>
      <c r="Q16" s="1767"/>
      <c r="R16" s="1767"/>
      <c r="S16" s="1767"/>
      <c r="T16" s="1767"/>
      <c r="U16" s="1769"/>
      <c r="V16" s="1768"/>
      <c r="W16" s="1768"/>
      <c r="X16" s="1767"/>
      <c r="Y16" s="1767"/>
      <c r="Z16" s="1767"/>
      <c r="AA16" s="1767"/>
      <c r="AB16" s="1769"/>
      <c r="AC16" s="1767"/>
      <c r="AD16" s="1767"/>
      <c r="AE16" s="1767"/>
      <c r="AF16" s="1767"/>
      <c r="AG16" s="1767"/>
      <c r="AH16" s="1767"/>
      <c r="AI16" s="1770"/>
      <c r="AJ16" s="45"/>
      <c r="AK16" s="33"/>
    </row>
    <row r="17" spans="1:40">
      <c r="B17" s="29"/>
      <c r="C17" s="59" t="s">
        <v>12</v>
      </c>
      <c r="D17" s="30" t="s">
        <v>7</v>
      </c>
      <c r="E17" s="1320"/>
      <c r="F17" s="1321"/>
      <c r="G17" s="1752"/>
      <c r="H17" s="1321"/>
      <c r="I17" s="1321"/>
      <c r="J17" s="1321"/>
      <c r="K17" s="1321"/>
      <c r="L17" s="1321"/>
      <c r="M17" s="1321"/>
      <c r="N17" s="1752"/>
      <c r="O17" s="1321"/>
      <c r="P17" s="1321"/>
      <c r="Q17" s="1321"/>
      <c r="R17" s="1321"/>
      <c r="S17" s="1321"/>
      <c r="T17" s="1321"/>
      <c r="U17" s="1752"/>
      <c r="V17" s="1321"/>
      <c r="W17" s="1321"/>
      <c r="X17" s="1321"/>
      <c r="Y17" s="1321"/>
      <c r="Z17" s="1321"/>
      <c r="AA17" s="1321"/>
      <c r="AB17" s="1752"/>
      <c r="AC17" s="1321"/>
      <c r="AD17" s="1321"/>
      <c r="AE17" s="1321"/>
      <c r="AF17" s="1321"/>
      <c r="AG17" s="1321"/>
      <c r="AH17" s="1321"/>
      <c r="AI17" s="1322"/>
      <c r="AJ17" s="32"/>
      <c r="AK17" s="33"/>
    </row>
    <row r="18" spans="1:40">
      <c r="B18" s="34"/>
      <c r="C18" s="60" t="s">
        <v>13</v>
      </c>
      <c r="D18" s="35" t="s">
        <v>8</v>
      </c>
      <c r="E18" s="1654"/>
      <c r="F18" s="1209"/>
      <c r="G18" s="1208"/>
      <c r="H18" s="1209"/>
      <c r="I18" s="1209"/>
      <c r="J18" s="1209"/>
      <c r="K18" s="1209"/>
      <c r="L18" s="1209"/>
      <c r="M18" s="1209"/>
      <c r="N18" s="1208"/>
      <c r="O18" s="1209"/>
      <c r="P18" s="1209"/>
      <c r="Q18" s="1209"/>
      <c r="R18" s="1209"/>
      <c r="S18" s="1209"/>
      <c r="T18" s="1209"/>
      <c r="U18" s="1208"/>
      <c r="V18" s="1209"/>
      <c r="W18" s="1209"/>
      <c r="X18" s="1209"/>
      <c r="Y18" s="1209"/>
      <c r="Z18" s="1209"/>
      <c r="AA18" s="1209"/>
      <c r="AB18" s="1208"/>
      <c r="AC18" s="1209"/>
      <c r="AD18" s="1209"/>
      <c r="AE18" s="1209"/>
      <c r="AF18" s="1209"/>
      <c r="AG18" s="1209"/>
      <c r="AH18" s="1209"/>
      <c r="AI18" s="1655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1775"/>
      <c r="F19" s="1767"/>
      <c r="G19" s="1769"/>
      <c r="H19" s="1768"/>
      <c r="I19" s="1768"/>
      <c r="J19" s="1767"/>
      <c r="K19" s="1768"/>
      <c r="L19" s="1768"/>
      <c r="M19" s="1767"/>
      <c r="N19" s="1769"/>
      <c r="O19" s="1768"/>
      <c r="P19" s="1768"/>
      <c r="Q19" s="1767"/>
      <c r="R19" s="1767"/>
      <c r="S19" s="1767"/>
      <c r="T19" s="1767"/>
      <c r="U19" s="1769"/>
      <c r="V19" s="1768"/>
      <c r="W19" s="1768"/>
      <c r="X19" s="1767"/>
      <c r="Y19" s="1767"/>
      <c r="Z19" s="1767"/>
      <c r="AA19" s="1767"/>
      <c r="AB19" s="1769"/>
      <c r="AC19" s="1767"/>
      <c r="AD19" s="1767"/>
      <c r="AE19" s="1767"/>
      <c r="AF19" s="1767"/>
      <c r="AG19" s="1767"/>
      <c r="AH19" s="1767"/>
      <c r="AI19" s="1770"/>
      <c r="AJ19" s="45"/>
      <c r="AK19" s="33"/>
    </row>
    <row r="20" spans="1:40">
      <c r="B20" s="29"/>
      <c r="C20" s="62" t="s">
        <v>15</v>
      </c>
      <c r="D20" s="30" t="s">
        <v>7</v>
      </c>
      <c r="E20" s="1320"/>
      <c r="F20" s="1321"/>
      <c r="G20" s="1752"/>
      <c r="H20" s="1321"/>
      <c r="I20" s="1321"/>
      <c r="J20" s="1321"/>
      <c r="K20" s="1321"/>
      <c r="L20" s="1321"/>
      <c r="M20" s="1321"/>
      <c r="N20" s="1752"/>
      <c r="O20" s="1321"/>
      <c r="P20" s="1321"/>
      <c r="Q20" s="1321"/>
      <c r="R20" s="1321"/>
      <c r="S20" s="1321"/>
      <c r="T20" s="1321"/>
      <c r="U20" s="1752"/>
      <c r="V20" s="1321"/>
      <c r="W20" s="1321"/>
      <c r="X20" s="1321"/>
      <c r="Y20" s="1321"/>
      <c r="Z20" s="1321"/>
      <c r="AA20" s="1321"/>
      <c r="AB20" s="1752"/>
      <c r="AC20" s="1321"/>
      <c r="AD20" s="1321"/>
      <c r="AE20" s="1321"/>
      <c r="AF20" s="1321"/>
      <c r="AG20" s="1321"/>
      <c r="AH20" s="1321"/>
      <c r="AI20" s="1322"/>
      <c r="AJ20" s="32"/>
      <c r="AK20" s="33"/>
    </row>
    <row r="21" spans="1:40">
      <c r="B21" s="34"/>
      <c r="C21" s="63" t="s">
        <v>16</v>
      </c>
      <c r="D21" s="35" t="s">
        <v>8</v>
      </c>
      <c r="E21" s="1654"/>
      <c r="F21" s="1209"/>
      <c r="G21" s="1208"/>
      <c r="H21" s="1209"/>
      <c r="I21" s="1209"/>
      <c r="J21" s="1209"/>
      <c r="K21" s="1209"/>
      <c r="L21" s="1209"/>
      <c r="M21" s="1209"/>
      <c r="N21" s="1208"/>
      <c r="O21" s="1209"/>
      <c r="P21" s="1209"/>
      <c r="Q21" s="1209"/>
      <c r="R21" s="1209"/>
      <c r="S21" s="1209"/>
      <c r="T21" s="1209"/>
      <c r="U21" s="1208"/>
      <c r="V21" s="1209"/>
      <c r="W21" s="1209"/>
      <c r="X21" s="1209"/>
      <c r="Y21" s="1209"/>
      <c r="Z21" s="1209"/>
      <c r="AA21" s="1209"/>
      <c r="AB21" s="1208"/>
      <c r="AC21" s="1209"/>
      <c r="AD21" s="1209"/>
      <c r="AE21" s="1209"/>
      <c r="AF21" s="1209"/>
      <c r="AG21" s="1209"/>
      <c r="AH21" s="1209"/>
      <c r="AI21" s="1655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1775"/>
      <c r="F22" s="1767"/>
      <c r="G22" s="1769"/>
      <c r="H22" s="1768"/>
      <c r="I22" s="1768"/>
      <c r="J22" s="1767"/>
      <c r="K22" s="1768"/>
      <c r="L22" s="1768"/>
      <c r="M22" s="1767"/>
      <c r="N22" s="1769"/>
      <c r="O22" s="1768"/>
      <c r="P22" s="1768"/>
      <c r="Q22" s="1767"/>
      <c r="R22" s="1767"/>
      <c r="S22" s="1767"/>
      <c r="T22" s="1767"/>
      <c r="U22" s="1769"/>
      <c r="V22" s="1768"/>
      <c r="W22" s="1768"/>
      <c r="X22" s="1767"/>
      <c r="Y22" s="1767"/>
      <c r="Z22" s="1767"/>
      <c r="AA22" s="1767"/>
      <c r="AB22" s="1769"/>
      <c r="AC22" s="1767"/>
      <c r="AD22" s="1767"/>
      <c r="AE22" s="1767"/>
      <c r="AF22" s="1767"/>
      <c r="AG22" s="1767"/>
      <c r="AH22" s="1767"/>
      <c r="AI22" s="1770"/>
      <c r="AJ22" s="45"/>
      <c r="AK22" s="33"/>
    </row>
    <row r="23" spans="1:40">
      <c r="B23" s="29"/>
      <c r="C23" s="65" t="s">
        <v>11</v>
      </c>
      <c r="D23" s="30" t="s">
        <v>7</v>
      </c>
      <c r="E23" s="1320"/>
      <c r="F23" s="1321"/>
      <c r="G23" s="1752"/>
      <c r="H23" s="1321"/>
      <c r="I23" s="1321"/>
      <c r="J23" s="1321"/>
      <c r="K23" s="1321"/>
      <c r="L23" s="1321"/>
      <c r="M23" s="1321"/>
      <c r="N23" s="1752"/>
      <c r="O23" s="1321"/>
      <c r="P23" s="1321"/>
      <c r="Q23" s="1321"/>
      <c r="R23" s="1321"/>
      <c r="S23" s="1321"/>
      <c r="T23" s="1321"/>
      <c r="U23" s="1752"/>
      <c r="V23" s="1321"/>
      <c r="W23" s="1321"/>
      <c r="X23" s="1321"/>
      <c r="Y23" s="1321"/>
      <c r="Z23" s="1321"/>
      <c r="AA23" s="1321"/>
      <c r="AB23" s="1752"/>
      <c r="AC23" s="1321"/>
      <c r="AD23" s="1321"/>
      <c r="AE23" s="1321"/>
      <c r="AF23" s="1321"/>
      <c r="AG23" s="1321"/>
      <c r="AH23" s="1321"/>
      <c r="AI23" s="1322"/>
      <c r="AJ23" s="32"/>
      <c r="AK23" s="33"/>
    </row>
    <row r="24" spans="1:40">
      <c r="B24" s="34"/>
      <c r="C24" s="66" t="s">
        <v>17</v>
      </c>
      <c r="D24" s="35" t="s">
        <v>8</v>
      </c>
      <c r="E24" s="1654"/>
      <c r="F24" s="1209"/>
      <c r="G24" s="1208"/>
      <c r="H24" s="1209"/>
      <c r="I24" s="1209"/>
      <c r="J24" s="1209"/>
      <c r="K24" s="1209"/>
      <c r="L24" s="1209"/>
      <c r="M24" s="1209"/>
      <c r="N24" s="1208"/>
      <c r="O24" s="1209"/>
      <c r="P24" s="1209"/>
      <c r="Q24" s="1209"/>
      <c r="R24" s="1209"/>
      <c r="S24" s="1209"/>
      <c r="T24" s="1209"/>
      <c r="U24" s="1208"/>
      <c r="V24" s="1209"/>
      <c r="W24" s="1209"/>
      <c r="X24" s="1209"/>
      <c r="Y24" s="1209"/>
      <c r="Z24" s="1209"/>
      <c r="AA24" s="1209"/>
      <c r="AB24" s="1208"/>
      <c r="AC24" s="1209"/>
      <c r="AD24" s="1209"/>
      <c r="AE24" s="1209"/>
      <c r="AF24" s="1209"/>
      <c r="AG24" s="1209"/>
      <c r="AH24" s="1209"/>
      <c r="AI24" s="1655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1775"/>
      <c r="F25" s="1767"/>
      <c r="G25" s="1769"/>
      <c r="H25" s="1768"/>
      <c r="I25" s="1768"/>
      <c r="J25" s="1326"/>
      <c r="K25" s="1768"/>
      <c r="L25" s="1768"/>
      <c r="M25" s="1767"/>
      <c r="N25" s="1769"/>
      <c r="O25" s="1768"/>
      <c r="P25" s="1768"/>
      <c r="Q25" s="1326"/>
      <c r="R25" s="1326"/>
      <c r="S25" s="1326"/>
      <c r="T25" s="1767"/>
      <c r="U25" s="1769"/>
      <c r="V25" s="1768"/>
      <c r="W25" s="1768"/>
      <c r="X25" s="1326"/>
      <c r="Y25" s="1326"/>
      <c r="Z25" s="1326"/>
      <c r="AA25" s="1767"/>
      <c r="AB25" s="1769"/>
      <c r="AC25" s="1767"/>
      <c r="AD25" s="1767"/>
      <c r="AE25" s="1767"/>
      <c r="AF25" s="1767"/>
      <c r="AG25" s="1326"/>
      <c r="AH25" s="1767"/>
      <c r="AI25" s="1770"/>
      <c r="AJ25" s="45"/>
      <c r="AK25" s="33"/>
    </row>
    <row r="26" spans="1:40">
      <c r="C26" s="67" t="s">
        <v>19</v>
      </c>
      <c r="D26" s="1776" t="s">
        <v>7</v>
      </c>
      <c r="E26" s="1320"/>
      <c r="F26" s="1321"/>
      <c r="G26" s="1752"/>
      <c r="H26" s="1321"/>
      <c r="I26" s="1321"/>
      <c r="J26" s="1321"/>
      <c r="K26" s="1321"/>
      <c r="L26" s="1321"/>
      <c r="M26" s="1321"/>
      <c r="N26" s="1752"/>
      <c r="O26" s="1321"/>
      <c r="P26" s="1321"/>
      <c r="Q26" s="1321"/>
      <c r="R26" s="1321"/>
      <c r="S26" s="1321"/>
      <c r="T26" s="1321"/>
      <c r="U26" s="1752"/>
      <c r="V26" s="1321"/>
      <c r="W26" s="1321"/>
      <c r="X26" s="1321"/>
      <c r="Y26" s="1321"/>
      <c r="Z26" s="1321"/>
      <c r="AA26" s="1321"/>
      <c r="AB26" s="1752"/>
      <c r="AC26" s="1321"/>
      <c r="AD26" s="1321"/>
      <c r="AE26" s="1321"/>
      <c r="AF26" s="1321"/>
      <c r="AG26" s="1321"/>
      <c r="AH26" s="1321"/>
      <c r="AI26" s="1322"/>
      <c r="AJ26" s="32"/>
      <c r="AK26" s="33"/>
    </row>
    <row r="27" spans="1:40">
      <c r="C27" s="70" t="s">
        <v>20</v>
      </c>
      <c r="D27" s="71" t="s">
        <v>8</v>
      </c>
      <c r="E27" s="1777"/>
      <c r="F27" s="1768"/>
      <c r="G27" s="1778"/>
      <c r="H27" s="1768"/>
      <c r="I27" s="1768"/>
      <c r="J27" s="1768"/>
      <c r="K27" s="1768"/>
      <c r="L27" s="1768"/>
      <c r="M27" s="1768"/>
      <c r="N27" s="1778"/>
      <c r="O27" s="1768"/>
      <c r="P27" s="1768"/>
      <c r="Q27" s="1768"/>
      <c r="R27" s="1768"/>
      <c r="S27" s="1768"/>
      <c r="T27" s="1768"/>
      <c r="U27" s="1778"/>
      <c r="V27" s="1768"/>
      <c r="W27" s="1768"/>
      <c r="X27" s="1768"/>
      <c r="Y27" s="1768"/>
      <c r="Z27" s="1768"/>
      <c r="AA27" s="1768"/>
      <c r="AB27" s="1778"/>
      <c r="AC27" s="1768"/>
      <c r="AD27" s="1768"/>
      <c r="AE27" s="1768"/>
      <c r="AF27" s="1768"/>
      <c r="AG27" s="1768"/>
      <c r="AH27" s="1768"/>
      <c r="AI27" s="1779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1780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781">
        <v>43525</v>
      </c>
      <c r="AH30" s="19"/>
      <c r="AI30" s="20"/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" t="s">
        <v>188</v>
      </c>
      <c r="F31" s="26" t="s">
        <v>89</v>
      </c>
      <c r="G31" s="1773" t="s">
        <v>4</v>
      </c>
      <c r="H31" s="23" t="s">
        <v>186</v>
      </c>
      <c r="I31" s="23" t="s">
        <v>29</v>
      </c>
      <c r="J31" s="23" t="s">
        <v>29</v>
      </c>
      <c r="K31" s="23" t="s">
        <v>187</v>
      </c>
      <c r="L31" s="23" t="s">
        <v>188</v>
      </c>
      <c r="M31" s="26" t="s">
        <v>89</v>
      </c>
      <c r="N31" s="1773" t="s">
        <v>4</v>
      </c>
      <c r="O31" s="23" t="s">
        <v>186</v>
      </c>
      <c r="P31" s="23" t="s">
        <v>29</v>
      </c>
      <c r="Q31" s="23" t="s">
        <v>29</v>
      </c>
      <c r="R31" s="23" t="s">
        <v>187</v>
      </c>
      <c r="S31" s="23" t="s">
        <v>188</v>
      </c>
      <c r="T31" s="26" t="s">
        <v>89</v>
      </c>
      <c r="U31" s="1773" t="s">
        <v>4</v>
      </c>
      <c r="V31" s="23" t="s">
        <v>186</v>
      </c>
      <c r="W31" s="23" t="s">
        <v>29</v>
      </c>
      <c r="X31" s="23" t="s">
        <v>29</v>
      </c>
      <c r="Y31" s="23" t="s">
        <v>187</v>
      </c>
      <c r="Z31" s="23" t="s">
        <v>188</v>
      </c>
      <c r="AA31" s="26" t="s">
        <v>89</v>
      </c>
      <c r="AB31" s="1773" t="s">
        <v>4</v>
      </c>
      <c r="AC31" s="23" t="s">
        <v>186</v>
      </c>
      <c r="AD31" s="23" t="s">
        <v>29</v>
      </c>
      <c r="AE31" s="23" t="s">
        <v>29</v>
      </c>
      <c r="AF31" s="23" t="s">
        <v>187</v>
      </c>
      <c r="AG31" s="1782" t="s">
        <v>188</v>
      </c>
      <c r="AH31" s="26" t="s">
        <v>402</v>
      </c>
      <c r="AI31" s="1774" t="s">
        <v>403</v>
      </c>
      <c r="AJ31" s="82" t="s">
        <v>4</v>
      </c>
      <c r="AK31" s="28" t="s">
        <v>5</v>
      </c>
      <c r="AL31" s="80" t="s">
        <v>186</v>
      </c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1616"/>
      <c r="F32" s="1321"/>
      <c r="G32" s="1752"/>
      <c r="H32" s="1783" t="s">
        <v>404</v>
      </c>
      <c r="I32" s="1321"/>
      <c r="J32" s="1784" t="s">
        <v>405</v>
      </c>
      <c r="K32" s="1222" t="s">
        <v>288</v>
      </c>
      <c r="L32" s="1228"/>
      <c r="M32" s="1321"/>
      <c r="N32" s="1752"/>
      <c r="O32" s="1616"/>
      <c r="P32" s="1616"/>
      <c r="Q32" s="1785" t="s">
        <v>406</v>
      </c>
      <c r="R32" s="1222" t="s">
        <v>288</v>
      </c>
      <c r="S32" s="1786" t="s">
        <v>407</v>
      </c>
      <c r="T32" s="1321"/>
      <c r="U32" s="1752"/>
      <c r="V32" s="1787" t="s">
        <v>408</v>
      </c>
      <c r="W32" s="1321"/>
      <c r="X32" s="1236" t="s">
        <v>409</v>
      </c>
      <c r="Y32" s="1619" t="s">
        <v>410</v>
      </c>
      <c r="Z32" s="1228"/>
      <c r="AA32" s="1321"/>
      <c r="AB32" s="1752"/>
      <c r="AC32" s="1616"/>
      <c r="AD32" s="1786"/>
      <c r="AE32" s="1616"/>
      <c r="AF32" s="1788" t="s">
        <v>411</v>
      </c>
      <c r="AG32" s="1789" t="s">
        <v>412</v>
      </c>
      <c r="AH32" s="1321"/>
      <c r="AI32" s="1322"/>
      <c r="AJ32" s="32"/>
      <c r="AK32" s="33"/>
      <c r="AL32" s="90"/>
    </row>
    <row r="33" spans="1:42" ht="45" customHeight="1">
      <c r="B33" s="91"/>
      <c r="C33" s="12"/>
      <c r="D33" s="35" t="s">
        <v>8</v>
      </c>
      <c r="E33" s="1790" t="s">
        <v>413</v>
      </c>
      <c r="F33" s="1194"/>
      <c r="G33" s="1193"/>
      <c r="H33" s="1616"/>
      <c r="I33" s="1616"/>
      <c r="J33" s="1791"/>
      <c r="K33" s="1623" t="s">
        <v>414</v>
      </c>
      <c r="L33" s="1224"/>
      <c r="M33" s="1194"/>
      <c r="N33" s="1193"/>
      <c r="O33" s="1194"/>
      <c r="P33" s="1194"/>
      <c r="Q33" s="1194"/>
      <c r="R33" s="1226" t="s">
        <v>299</v>
      </c>
      <c r="S33" s="1792" t="s">
        <v>415</v>
      </c>
      <c r="T33" s="1194"/>
      <c r="U33" s="1193"/>
      <c r="V33" s="1616"/>
      <c r="W33" s="1616"/>
      <c r="X33" s="1616"/>
      <c r="Y33" s="1226" t="s">
        <v>380</v>
      </c>
      <c r="Z33" s="1793" t="s">
        <v>416</v>
      </c>
      <c r="AA33" s="1194"/>
      <c r="AB33" s="1193"/>
      <c r="AC33" s="1238" t="s">
        <v>417</v>
      </c>
      <c r="AD33" s="1194"/>
      <c r="AE33" s="1237" t="s">
        <v>11</v>
      </c>
      <c r="AF33" s="1794" t="s">
        <v>418</v>
      </c>
      <c r="AG33" s="1795" t="s">
        <v>419</v>
      </c>
      <c r="AH33" s="1194"/>
      <c r="AI33" s="1324"/>
      <c r="AJ33" s="37">
        <f>SUM(E33:Q33)</f>
        <v>0</v>
      </c>
      <c r="AK33" s="38">
        <f>SUM(E34:Q34)</f>
        <v>0</v>
      </c>
    </row>
    <row r="34" spans="1:42" ht="50.85" customHeight="1">
      <c r="A34" s="39"/>
      <c r="B34" s="97"/>
      <c r="C34" s="98">
        <f>SUM(AJ32:AK34)</f>
        <v>0</v>
      </c>
      <c r="D34" s="42" t="s">
        <v>9</v>
      </c>
      <c r="E34" s="1325"/>
      <c r="F34" s="1326"/>
      <c r="G34" s="1756"/>
      <c r="H34" s="1326"/>
      <c r="I34" s="1326"/>
      <c r="J34" s="1326"/>
      <c r="K34" s="1796" t="s">
        <v>420</v>
      </c>
      <c r="L34" s="1616"/>
      <c r="M34" s="1326"/>
      <c r="N34" s="1756"/>
      <c r="O34" s="1326"/>
      <c r="P34" s="1326"/>
      <c r="Q34" s="1326"/>
      <c r="R34" s="1226" t="s">
        <v>293</v>
      </c>
      <c r="S34" s="1767"/>
      <c r="T34" s="1326"/>
      <c r="U34" s="1756"/>
      <c r="V34" s="1326"/>
      <c r="W34" s="1326"/>
      <c r="X34" s="1797" t="s">
        <v>421</v>
      </c>
      <c r="Y34" s="43"/>
      <c r="Z34" s="1616"/>
      <c r="AA34" s="1326"/>
      <c r="AB34" s="1756"/>
      <c r="AC34" s="1326"/>
      <c r="AD34" s="1326"/>
      <c r="AE34" s="1624" t="s">
        <v>308</v>
      </c>
      <c r="AF34" s="1798" t="s">
        <v>308</v>
      </c>
      <c r="AG34" s="1799"/>
      <c r="AH34" s="1326"/>
      <c r="AI34" s="1327"/>
      <c r="AJ34" s="45"/>
      <c r="AK34" s="33"/>
      <c r="AL34" s="102"/>
      <c r="AP34" s="1800"/>
    </row>
    <row r="35" spans="1:42">
      <c r="B35" s="83"/>
      <c r="C35" s="12" t="s">
        <v>11</v>
      </c>
      <c r="D35" s="30" t="s">
        <v>7</v>
      </c>
      <c r="E35" s="1320"/>
      <c r="F35" s="1321"/>
      <c r="G35" s="1752"/>
      <c r="H35" s="1321"/>
      <c r="I35" s="1321"/>
      <c r="J35" s="1321"/>
      <c r="K35" s="1801" t="s">
        <v>422</v>
      </c>
      <c r="L35" s="1792" t="s">
        <v>415</v>
      </c>
      <c r="M35" s="1321"/>
      <c r="N35" s="1752"/>
      <c r="O35" s="1321"/>
      <c r="P35" s="1321"/>
      <c r="Q35" s="31" t="s">
        <v>423</v>
      </c>
      <c r="R35" s="1321"/>
      <c r="S35" s="1321"/>
      <c r="T35" s="1321"/>
      <c r="U35" s="1752"/>
      <c r="V35" s="1321"/>
      <c r="W35" s="1321"/>
      <c r="X35" s="1321"/>
      <c r="Y35" s="1801" t="s">
        <v>388</v>
      </c>
      <c r="Z35" s="1802"/>
      <c r="AA35" s="1321"/>
      <c r="AB35" s="1752"/>
      <c r="AC35" s="1321"/>
      <c r="AD35" s="1321"/>
      <c r="AE35" s="1321"/>
      <c r="AF35" s="1321"/>
      <c r="AG35" s="1803"/>
      <c r="AH35" s="1321"/>
      <c r="AI35" s="1322"/>
      <c r="AJ35" s="32"/>
      <c r="AK35" s="33"/>
      <c r="AL35" s="80" t="s">
        <v>24</v>
      </c>
      <c r="AM35" s="80" t="s">
        <v>24</v>
      </c>
    </row>
    <row r="36" spans="1:42">
      <c r="B36" s="91"/>
      <c r="C36" s="12"/>
      <c r="D36" s="35" t="s">
        <v>8</v>
      </c>
      <c r="E36" s="1323"/>
      <c r="F36" s="1194"/>
      <c r="G36" s="1193"/>
      <c r="H36" s="1194"/>
      <c r="I36" s="1194"/>
      <c r="J36" s="1194"/>
      <c r="K36" s="1194"/>
      <c r="L36" s="1194"/>
      <c r="M36" s="1194"/>
      <c r="N36" s="1193"/>
      <c r="O36" s="1194"/>
      <c r="P36" s="1194"/>
      <c r="Q36" s="1194"/>
      <c r="R36" s="1194"/>
      <c r="S36" s="1194"/>
      <c r="T36" s="1194"/>
      <c r="U36" s="1193"/>
      <c r="V36" s="1194"/>
      <c r="W36" s="1194"/>
      <c r="X36" s="1194"/>
      <c r="Y36" s="1209" t="s">
        <v>424</v>
      </c>
      <c r="Z36" s="1194"/>
      <c r="AA36" s="1194"/>
      <c r="AB36" s="1193"/>
      <c r="AC36" s="1194"/>
      <c r="AD36" s="1194"/>
      <c r="AE36" s="1194"/>
      <c r="AF36" s="1194"/>
      <c r="AG36" s="1804"/>
      <c r="AH36" s="1194"/>
      <c r="AI36" s="1324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42">
      <c r="A37" s="39"/>
      <c r="B37" s="97"/>
      <c r="C37" s="98">
        <f>SUM(AJ35:AK37)</f>
        <v>0</v>
      </c>
      <c r="D37" s="42" t="s">
        <v>9</v>
      </c>
      <c r="E37" s="1325"/>
      <c r="F37" s="1326"/>
      <c r="G37" s="1756"/>
      <c r="H37" s="1326"/>
      <c r="I37" s="1326"/>
      <c r="J37" s="1326"/>
      <c r="K37" s="1326"/>
      <c r="L37" s="1326"/>
      <c r="M37" s="1326"/>
      <c r="N37" s="1756"/>
      <c r="O37" s="1326"/>
      <c r="P37" s="1326"/>
      <c r="Q37" s="1326"/>
      <c r="R37" s="1326"/>
      <c r="S37" s="1326"/>
      <c r="T37" s="1326"/>
      <c r="U37" s="1756"/>
      <c r="V37" s="1326"/>
      <c r="W37" s="1326"/>
      <c r="X37" s="1326"/>
      <c r="Y37" s="1326"/>
      <c r="Z37" s="1326"/>
      <c r="AA37" s="1326"/>
      <c r="AB37" s="1756"/>
      <c r="AC37" s="1326"/>
      <c r="AD37" s="1326"/>
      <c r="AE37" s="1326"/>
      <c r="AF37" s="1326"/>
      <c r="AG37" s="1799"/>
      <c r="AH37" s="1326"/>
      <c r="AI37" s="1327"/>
      <c r="AJ37" s="105"/>
      <c r="AK37" s="33"/>
    </row>
    <row r="39" spans="1:42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42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42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42">
      <c r="B42" s="15"/>
      <c r="C42" s="125"/>
      <c r="AM42" s="126"/>
    </row>
    <row r="43" spans="1:42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42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42">
      <c r="A45" s="139" t="s">
        <v>36</v>
      </c>
      <c r="B45" s="140"/>
      <c r="C45" s="141">
        <f>SUM(C43:C44)</f>
        <v>0</v>
      </c>
      <c r="AJ45" s="142"/>
    </row>
    <row r="47" spans="1:42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1805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42">
      <c r="C48" s="16"/>
      <c r="D48" s="109"/>
      <c r="E48" s="18">
        <v>1</v>
      </c>
      <c r="F48" s="18">
        <v>2</v>
      </c>
      <c r="G48" s="18">
        <v>3</v>
      </c>
      <c r="H48" s="1806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/>
      <c r="AH48" s="143"/>
      <c r="AI48" s="143"/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807" t="s">
        <v>188</v>
      </c>
      <c r="F49" s="1807" t="s">
        <v>89</v>
      </c>
      <c r="G49" s="1808" t="s">
        <v>4</v>
      </c>
      <c r="H49" s="1809" t="s">
        <v>186</v>
      </c>
      <c r="I49" s="1807" t="s">
        <v>320</v>
      </c>
      <c r="J49" s="1807" t="s">
        <v>321</v>
      </c>
      <c r="K49" s="1807" t="s">
        <v>187</v>
      </c>
      <c r="L49" s="1807" t="s">
        <v>188</v>
      </c>
      <c r="M49" s="1807" t="s">
        <v>89</v>
      </c>
      <c r="N49" s="1808" t="s">
        <v>4</v>
      </c>
      <c r="O49" s="1807" t="s">
        <v>186</v>
      </c>
      <c r="P49" s="1807" t="s">
        <v>320</v>
      </c>
      <c r="Q49" s="1807" t="s">
        <v>321</v>
      </c>
      <c r="R49" s="1807" t="s">
        <v>187</v>
      </c>
      <c r="S49" s="1807" t="s">
        <v>188</v>
      </c>
      <c r="T49" s="1807" t="s">
        <v>89</v>
      </c>
      <c r="U49" s="1808" t="s">
        <v>4</v>
      </c>
      <c r="V49" s="1807" t="s">
        <v>186</v>
      </c>
      <c r="W49" s="1807" t="s">
        <v>320</v>
      </c>
      <c r="X49" s="1807" t="s">
        <v>321</v>
      </c>
      <c r="Y49" s="1807" t="s">
        <v>187</v>
      </c>
      <c r="Z49" s="1807" t="s">
        <v>188</v>
      </c>
      <c r="AA49" s="1807" t="s">
        <v>89</v>
      </c>
      <c r="AB49" s="1808" t="s">
        <v>4</v>
      </c>
      <c r="AC49" s="1807" t="s">
        <v>186</v>
      </c>
      <c r="AD49" s="1807" t="s">
        <v>320</v>
      </c>
      <c r="AE49" s="1807" t="s">
        <v>321</v>
      </c>
      <c r="AF49" s="1807" t="s">
        <v>187</v>
      </c>
      <c r="AG49" s="1810"/>
      <c r="AH49" s="1810"/>
      <c r="AI49" s="181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811" t="s">
        <v>5</v>
      </c>
      <c r="F50" s="1631" t="s">
        <v>51</v>
      </c>
      <c r="G50" s="1632" t="s">
        <v>88</v>
      </c>
      <c r="H50" s="1812" t="s">
        <v>88</v>
      </c>
      <c r="I50" s="1631" t="s">
        <v>31</v>
      </c>
      <c r="J50" s="1631" t="s">
        <v>31</v>
      </c>
      <c r="K50" s="1631" t="s">
        <v>31</v>
      </c>
      <c r="L50" s="1631" t="s">
        <v>88</v>
      </c>
      <c r="M50" s="1631" t="s">
        <v>29</v>
      </c>
      <c r="N50" s="1632" t="s">
        <v>29</v>
      </c>
      <c r="O50" s="1274" t="s">
        <v>201</v>
      </c>
      <c r="P50" s="1631" t="s">
        <v>49</v>
      </c>
      <c r="Q50" s="1631" t="s">
        <v>5</v>
      </c>
      <c r="R50" s="1631" t="s">
        <v>51</v>
      </c>
      <c r="S50" s="1274" t="s">
        <v>322</v>
      </c>
      <c r="T50" s="1631" t="s">
        <v>88</v>
      </c>
      <c r="U50" s="1632" t="s">
        <v>31</v>
      </c>
      <c r="V50" s="1631" t="s">
        <v>31</v>
      </c>
      <c r="W50" s="1631" t="s">
        <v>31</v>
      </c>
      <c r="X50" s="1274" t="s">
        <v>88</v>
      </c>
      <c r="Y50" s="1274" t="s">
        <v>201</v>
      </c>
      <c r="Z50" s="1274" t="s">
        <v>201</v>
      </c>
      <c r="AA50" s="1274" t="s">
        <v>201</v>
      </c>
      <c r="AB50" s="1276" t="s">
        <v>199</v>
      </c>
      <c r="AC50" s="1274" t="s">
        <v>200</v>
      </c>
      <c r="AD50" s="1266" t="s">
        <v>322</v>
      </c>
      <c r="AE50" s="1310" t="s">
        <v>322</v>
      </c>
      <c r="AF50" s="1310" t="s">
        <v>88</v>
      </c>
      <c r="AG50" s="1310" t="s">
        <v>425</v>
      </c>
      <c r="AH50" s="1813"/>
      <c r="AI50" s="1814"/>
      <c r="AJ50" s="156"/>
      <c r="AK50" s="33"/>
    </row>
    <row r="51" spans="1:38">
      <c r="B51" s="157">
        <v>461</v>
      </c>
      <c r="C51" s="12"/>
      <c r="D51" s="158" t="s">
        <v>8</v>
      </c>
      <c r="E51" s="1815"/>
      <c r="F51" s="1289"/>
      <c r="G51" s="1287"/>
      <c r="H51" s="1286"/>
      <c r="I51" s="1289"/>
      <c r="J51" s="1289"/>
      <c r="K51" s="1289"/>
      <c r="L51" s="1289"/>
      <c r="M51" s="1289"/>
      <c r="N51" s="1287"/>
      <c r="O51" s="1281" t="s">
        <v>49</v>
      </c>
      <c r="P51" s="1281" t="s">
        <v>322</v>
      </c>
      <c r="Q51" s="1289"/>
      <c r="R51" s="1289" t="s">
        <v>199</v>
      </c>
      <c r="S51" s="1816" t="s">
        <v>343</v>
      </c>
      <c r="T51" s="1289"/>
      <c r="U51" s="1287"/>
      <c r="V51" s="1289"/>
      <c r="W51" s="1289"/>
      <c r="X51" s="1817" t="s">
        <v>324</v>
      </c>
      <c r="Y51" s="1817" t="s">
        <v>324</v>
      </c>
      <c r="Z51" s="1817" t="s">
        <v>324</v>
      </c>
      <c r="AA51" s="1817" t="s">
        <v>324</v>
      </c>
      <c r="AB51" s="1817" t="s">
        <v>324</v>
      </c>
      <c r="AC51" s="1817" t="s">
        <v>324</v>
      </c>
      <c r="AD51" s="1818" t="s">
        <v>199</v>
      </c>
      <c r="AE51" s="1289"/>
      <c r="AF51" s="1289"/>
      <c r="AG51" s="1289"/>
      <c r="AH51" s="1819"/>
      <c r="AI51" s="1820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821"/>
      <c r="F52" s="1293"/>
      <c r="G52" s="1292"/>
      <c r="H52" s="1294"/>
      <c r="I52" s="1293"/>
      <c r="J52" s="1293"/>
      <c r="K52" s="1293"/>
      <c r="L52" s="1293"/>
      <c r="M52" s="1293"/>
      <c r="N52" s="1292"/>
      <c r="O52" s="1293"/>
      <c r="P52" s="1293"/>
      <c r="Q52" s="1293"/>
      <c r="R52" s="1293"/>
      <c r="S52" s="1293"/>
      <c r="T52" s="1293"/>
      <c r="U52" s="1292"/>
      <c r="V52" s="1293"/>
      <c r="W52" s="1293"/>
      <c r="X52" s="1293"/>
      <c r="Y52" s="1293"/>
      <c r="Z52" s="1293"/>
      <c r="AA52" s="1293"/>
      <c r="AB52" s="1292"/>
      <c r="AC52" s="1293"/>
      <c r="AD52" s="1822" t="s">
        <v>324</v>
      </c>
      <c r="AE52" s="1822" t="s">
        <v>324</v>
      </c>
      <c r="AF52" s="1822" t="s">
        <v>324</v>
      </c>
      <c r="AG52" s="1822"/>
      <c r="AH52" s="1823"/>
      <c r="AI52" s="1824"/>
      <c r="AJ52" s="45"/>
      <c r="AK52" s="33"/>
    </row>
    <row r="53" spans="1:38">
      <c r="B53" s="168"/>
      <c r="C53" s="12" t="s">
        <v>39</v>
      </c>
      <c r="D53" s="152" t="s">
        <v>7</v>
      </c>
      <c r="E53" s="1825" t="s">
        <v>29</v>
      </c>
      <c r="F53" s="1649" t="s">
        <v>29</v>
      </c>
      <c r="G53" s="1650" t="s">
        <v>49</v>
      </c>
      <c r="H53" s="1826" t="s">
        <v>5</v>
      </c>
      <c r="I53" s="1649" t="s">
        <v>5</v>
      </c>
      <c r="J53" s="1649" t="s">
        <v>51</v>
      </c>
      <c r="K53" s="1649" t="s">
        <v>88</v>
      </c>
      <c r="L53" s="1649" t="s">
        <v>31</v>
      </c>
      <c r="M53" s="1649" t="s">
        <v>31</v>
      </c>
      <c r="N53" s="1650" t="s">
        <v>88</v>
      </c>
      <c r="O53" s="1649" t="s">
        <v>88</v>
      </c>
      <c r="P53" s="1649" t="s">
        <v>29</v>
      </c>
      <c r="Q53" s="1649" t="s">
        <v>29</v>
      </c>
      <c r="R53" s="1649" t="s">
        <v>29</v>
      </c>
      <c r="S53" s="1649" t="s">
        <v>49</v>
      </c>
      <c r="T53" s="1649" t="s">
        <v>5</v>
      </c>
      <c r="U53" s="1650" t="s">
        <v>5</v>
      </c>
      <c r="V53" s="1649" t="s">
        <v>51</v>
      </c>
      <c r="W53" s="1649" t="s">
        <v>88</v>
      </c>
      <c r="X53" s="1649" t="s">
        <v>31</v>
      </c>
      <c r="Y53" s="1649" t="s">
        <v>31</v>
      </c>
      <c r="Z53" s="1649" t="s">
        <v>31</v>
      </c>
      <c r="AA53" s="1649" t="s">
        <v>88</v>
      </c>
      <c r="AB53" s="1650" t="s">
        <v>29</v>
      </c>
      <c r="AC53" s="1649" t="s">
        <v>29</v>
      </c>
      <c r="AD53" s="1649" t="s">
        <v>29</v>
      </c>
      <c r="AE53" s="1649" t="s">
        <v>49</v>
      </c>
      <c r="AF53" s="1649" t="s">
        <v>5</v>
      </c>
      <c r="AG53" s="1649"/>
      <c r="AH53" s="1827"/>
      <c r="AI53" s="1828"/>
      <c r="AJ53" s="32"/>
      <c r="AK53" s="33"/>
    </row>
    <row r="54" spans="1:38">
      <c r="B54" s="157">
        <v>1535</v>
      </c>
      <c r="C54" s="12"/>
      <c r="D54" s="158" t="s">
        <v>8</v>
      </c>
      <c r="E54" s="1815"/>
      <c r="F54" s="1289"/>
      <c r="G54" s="1287"/>
      <c r="H54" s="1286"/>
      <c r="I54" s="1289"/>
      <c r="J54" s="1289"/>
      <c r="K54" s="1289"/>
      <c r="L54" s="1289"/>
      <c r="M54" s="1289"/>
      <c r="N54" s="1287"/>
      <c r="O54" s="1289"/>
      <c r="P54" s="1289"/>
      <c r="Q54" s="1293">
        <v>-2</v>
      </c>
      <c r="R54" s="1289"/>
      <c r="S54" s="1289"/>
      <c r="T54" s="1289"/>
      <c r="U54" s="1287"/>
      <c r="V54" s="1289"/>
      <c r="W54" s="1289"/>
      <c r="X54" s="1289"/>
      <c r="Y54" s="1289"/>
      <c r="Z54" s="1289"/>
      <c r="AA54" s="1289"/>
      <c r="AB54" s="1287"/>
      <c r="AC54" s="1289"/>
      <c r="AD54" s="1289"/>
      <c r="AE54" s="1289"/>
      <c r="AF54" s="1289"/>
      <c r="AG54" s="1289"/>
      <c r="AH54" s="1819"/>
      <c r="AI54" s="1820"/>
      <c r="AJ54" s="37">
        <f>SUM(E54:R54)</f>
        <v>-2</v>
      </c>
      <c r="AK54" s="162">
        <f>SUM(E55:R55)</f>
        <v>0</v>
      </c>
    </row>
    <row r="55" spans="1:38">
      <c r="A55" s="39"/>
      <c r="B55" s="163"/>
      <c r="C55" s="98">
        <f>SUM(AJ53:AK55)</f>
        <v>-2</v>
      </c>
      <c r="D55" s="164" t="s">
        <v>9</v>
      </c>
      <c r="E55" s="1821"/>
      <c r="F55" s="1293"/>
      <c r="G55" s="1292"/>
      <c r="H55" s="1294"/>
      <c r="I55" s="1293"/>
      <c r="J55" s="1293"/>
      <c r="K55" s="1293"/>
      <c r="L55" s="1293"/>
      <c r="M55" s="1293"/>
      <c r="N55" s="1292"/>
      <c r="O55" s="1293"/>
      <c r="P55" s="1293"/>
      <c r="Q55" s="1829" t="s">
        <v>426</v>
      </c>
      <c r="R55" s="1293"/>
      <c r="S55" s="1293"/>
      <c r="T55" s="1293"/>
      <c r="U55" s="1292"/>
      <c r="V55" s="1293"/>
      <c r="W55" s="1293"/>
      <c r="X55" s="1293"/>
      <c r="Y55" s="1293"/>
      <c r="Z55" s="1293"/>
      <c r="AA55" s="1293"/>
      <c r="AB55" s="1292"/>
      <c r="AC55" s="1293"/>
      <c r="AD55" s="1293"/>
      <c r="AE55" s="1293"/>
      <c r="AF55" s="1293"/>
      <c r="AG55" s="1293"/>
      <c r="AH55" s="1823"/>
      <c r="AI55" s="1824"/>
      <c r="AJ55" s="45"/>
      <c r="AK55" s="33"/>
    </row>
    <row r="56" spans="1:38">
      <c r="B56" s="168"/>
      <c r="C56" s="12" t="s">
        <v>40</v>
      </c>
      <c r="D56" s="152" t="s">
        <v>7</v>
      </c>
      <c r="E56" s="1830" t="s">
        <v>31</v>
      </c>
      <c r="F56" s="1281" t="s">
        <v>88</v>
      </c>
      <c r="G56" s="1279" t="s">
        <v>29</v>
      </c>
      <c r="H56" s="1282" t="s">
        <v>29</v>
      </c>
      <c r="I56" s="1281" t="s">
        <v>29</v>
      </c>
      <c r="J56" s="1281" t="s">
        <v>49</v>
      </c>
      <c r="K56" s="1281" t="s">
        <v>5</v>
      </c>
      <c r="L56" s="1281" t="s">
        <v>5</v>
      </c>
      <c r="M56" s="1281" t="s">
        <v>51</v>
      </c>
      <c r="N56" s="1279" t="s">
        <v>88</v>
      </c>
      <c r="O56" s="1281" t="s">
        <v>31</v>
      </c>
      <c r="P56" s="1293" t="s">
        <v>203</v>
      </c>
      <c r="Q56" s="1293" t="s">
        <v>203</v>
      </c>
      <c r="R56" s="1281" t="s">
        <v>88</v>
      </c>
      <c r="S56" s="1281" t="s">
        <v>29</v>
      </c>
      <c r="T56" s="1281" t="s">
        <v>29</v>
      </c>
      <c r="U56" s="1279" t="s">
        <v>88</v>
      </c>
      <c r="V56" s="1281" t="s">
        <v>49</v>
      </c>
      <c r="W56" s="1281" t="s">
        <v>5</v>
      </c>
      <c r="X56" s="1281" t="s">
        <v>5</v>
      </c>
      <c r="Y56" s="1281" t="s">
        <v>51</v>
      </c>
      <c r="Z56" s="1281" t="s">
        <v>88</v>
      </c>
      <c r="AA56" s="1281" t="s">
        <v>31</v>
      </c>
      <c r="AB56" s="1279" t="s">
        <v>31</v>
      </c>
      <c r="AC56" s="1281" t="s">
        <v>31</v>
      </c>
      <c r="AD56" s="1281" t="s">
        <v>88</v>
      </c>
      <c r="AE56" s="1281" t="s">
        <v>29</v>
      </c>
      <c r="AF56" s="1281" t="s">
        <v>29</v>
      </c>
      <c r="AG56" s="1281"/>
      <c r="AH56" s="1831"/>
      <c r="AI56" s="1832"/>
      <c r="AJ56" s="32"/>
      <c r="AK56" s="33"/>
    </row>
    <row r="57" spans="1:38">
      <c r="B57" s="157">
        <v>1568</v>
      </c>
      <c r="C57" s="12"/>
      <c r="D57" s="158" t="s">
        <v>8</v>
      </c>
      <c r="E57" s="1815"/>
      <c r="F57" s="1289"/>
      <c r="G57" s="1287"/>
      <c r="H57" s="1286"/>
      <c r="I57" s="1289"/>
      <c r="J57" s="1289"/>
      <c r="K57" s="1289"/>
      <c r="L57" s="1289"/>
      <c r="M57" s="1281" t="s">
        <v>199</v>
      </c>
      <c r="N57" s="1279" t="s">
        <v>5</v>
      </c>
      <c r="O57" s="1281" t="s">
        <v>51</v>
      </c>
      <c r="P57" s="1289" t="s">
        <v>88</v>
      </c>
      <c r="Q57" s="1289" t="s">
        <v>88</v>
      </c>
      <c r="R57" s="1289"/>
      <c r="S57" s="1289"/>
      <c r="T57" s="1289"/>
      <c r="U57" s="1287"/>
      <c r="V57" s="1289"/>
      <c r="W57" s="1289"/>
      <c r="X57" s="1289"/>
      <c r="Y57" s="1289"/>
      <c r="Z57" s="1289"/>
      <c r="AA57" s="1289"/>
      <c r="AB57" s="1287"/>
      <c r="AC57" s="1289"/>
      <c r="AD57" s="1289"/>
      <c r="AE57" s="1289"/>
      <c r="AF57" s="1289"/>
      <c r="AG57" s="1289"/>
      <c r="AH57" s="1819"/>
      <c r="AI57" s="1820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821"/>
      <c r="F58" s="1293"/>
      <c r="G58" s="1292"/>
      <c r="H58" s="1294"/>
      <c r="I58" s="1293"/>
      <c r="J58" s="1293"/>
      <c r="K58" s="1293"/>
      <c r="L58" s="1293"/>
      <c r="M58" s="1293"/>
      <c r="N58" s="1292"/>
      <c r="O58" s="1293"/>
      <c r="P58" s="1293"/>
      <c r="Q58" s="1293"/>
      <c r="R58" s="1293"/>
      <c r="S58" s="1293"/>
      <c r="T58" s="1293"/>
      <c r="U58" s="1292"/>
      <c r="V58" s="1293"/>
      <c r="W58" s="1293"/>
      <c r="X58" s="1293"/>
      <c r="Y58" s="1293"/>
      <c r="Z58" s="1293"/>
      <c r="AA58" s="1293"/>
      <c r="AB58" s="1292"/>
      <c r="AC58" s="1293"/>
      <c r="AD58" s="1293"/>
      <c r="AE58" s="1293"/>
      <c r="AF58" s="1293"/>
      <c r="AG58" s="1293"/>
      <c r="AH58" s="1823"/>
      <c r="AI58" s="1824"/>
      <c r="AJ58" s="45"/>
      <c r="AK58" s="33"/>
    </row>
    <row r="59" spans="1:38">
      <c r="B59" s="168"/>
      <c r="C59" s="12" t="s">
        <v>41</v>
      </c>
      <c r="D59" s="152" t="s">
        <v>7</v>
      </c>
      <c r="E59" s="1825" t="s">
        <v>88</v>
      </c>
      <c r="F59" s="1649" t="s">
        <v>31</v>
      </c>
      <c r="G59" s="1650" t="s">
        <v>31</v>
      </c>
      <c r="H59" s="1826" t="s">
        <v>31</v>
      </c>
      <c r="I59" s="1649" t="s">
        <v>88</v>
      </c>
      <c r="J59" s="1649" t="s">
        <v>29</v>
      </c>
      <c r="K59" s="1289" t="s">
        <v>201</v>
      </c>
      <c r="L59" s="1289" t="s">
        <v>201</v>
      </c>
      <c r="M59" s="1289" t="s">
        <v>199</v>
      </c>
      <c r="N59" s="1287" t="s">
        <v>200</v>
      </c>
      <c r="O59" s="1289" t="s">
        <v>200</v>
      </c>
      <c r="P59" s="1289" t="s">
        <v>322</v>
      </c>
      <c r="Q59" s="1649" t="s">
        <v>88</v>
      </c>
      <c r="R59" s="1649" t="s">
        <v>31</v>
      </c>
      <c r="S59" s="1649" t="s">
        <v>31</v>
      </c>
      <c r="T59" s="1649" t="s">
        <v>31</v>
      </c>
      <c r="U59" s="1650" t="s">
        <v>88</v>
      </c>
      <c r="V59" s="1649" t="s">
        <v>29</v>
      </c>
      <c r="W59" s="1649" t="s">
        <v>29</v>
      </c>
      <c r="X59" s="1649" t="s">
        <v>29</v>
      </c>
      <c r="Y59" s="1649" t="s">
        <v>49</v>
      </c>
      <c r="Z59" s="1649" t="s">
        <v>5</v>
      </c>
      <c r="AA59" s="1649" t="s">
        <v>51</v>
      </c>
      <c r="AB59" s="1650" t="s">
        <v>88</v>
      </c>
      <c r="AC59" s="1649" t="s">
        <v>88</v>
      </c>
      <c r="AD59" s="1649" t="s">
        <v>31</v>
      </c>
      <c r="AE59" s="1649" t="s">
        <v>31</v>
      </c>
      <c r="AF59" s="1649" t="s">
        <v>31</v>
      </c>
      <c r="AG59" s="1649"/>
      <c r="AH59" s="1827"/>
      <c r="AI59" s="1828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815"/>
      <c r="F60" s="1289"/>
      <c r="G60" s="1287"/>
      <c r="H60" s="1286"/>
      <c r="I60" s="1289"/>
      <c r="J60" s="1289" t="s">
        <v>11</v>
      </c>
      <c r="K60" s="1817" t="s">
        <v>324</v>
      </c>
      <c r="L60" s="1817" t="s">
        <v>324</v>
      </c>
      <c r="M60" s="1817" t="s">
        <v>324</v>
      </c>
      <c r="N60" s="1817" t="s">
        <v>324</v>
      </c>
      <c r="O60" s="1817" t="s">
        <v>324</v>
      </c>
      <c r="P60" s="1817" t="s">
        <v>324</v>
      </c>
      <c r="Q60" s="1289"/>
      <c r="R60" s="1289"/>
      <c r="S60" s="1289"/>
      <c r="T60" s="1289"/>
      <c r="U60" s="1287"/>
      <c r="V60" s="1289"/>
      <c r="W60" s="1289"/>
      <c r="X60" s="1289"/>
      <c r="Y60" s="1289"/>
      <c r="Z60" s="1289"/>
      <c r="AA60" s="1289"/>
      <c r="AB60" s="1287"/>
      <c r="AC60" s="1289"/>
      <c r="AD60" s="1289"/>
      <c r="AE60" s="1289"/>
      <c r="AF60" s="1289"/>
      <c r="AG60" s="1819"/>
      <c r="AH60" s="1819"/>
      <c r="AI60" s="1820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821"/>
      <c r="F61" s="1293"/>
      <c r="G61" s="1292"/>
      <c r="H61" s="1294"/>
      <c r="I61" s="1293"/>
      <c r="J61" s="1293"/>
      <c r="K61" s="1293"/>
      <c r="L61" s="1293"/>
      <c r="M61" s="1293"/>
      <c r="N61" s="1292"/>
      <c r="O61" s="1293"/>
      <c r="P61" s="1293"/>
      <c r="Q61" s="1293"/>
      <c r="R61" s="1293"/>
      <c r="S61" s="1293"/>
      <c r="T61" s="1293"/>
      <c r="U61" s="1292"/>
      <c r="V61" s="1293"/>
      <c r="W61" s="1293"/>
      <c r="X61" s="1293"/>
      <c r="Y61" s="1293"/>
      <c r="Z61" s="1293"/>
      <c r="AA61" s="1293"/>
      <c r="AB61" s="1292"/>
      <c r="AC61" s="1293"/>
      <c r="AD61" s="1293"/>
      <c r="AE61" s="1293"/>
      <c r="AF61" s="1293"/>
      <c r="AG61" s="1823"/>
      <c r="AH61" s="1823"/>
      <c r="AI61" s="1824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825"/>
      <c r="F62" s="1281" t="s">
        <v>49</v>
      </c>
      <c r="G62" s="1279" t="s">
        <v>51</v>
      </c>
      <c r="H62" s="1282"/>
      <c r="I62" s="1281"/>
      <c r="J62" s="1281"/>
      <c r="K62" s="1314" t="s">
        <v>394</v>
      </c>
      <c r="L62" s="1281" t="s">
        <v>29</v>
      </c>
      <c r="M62" s="1314" t="s">
        <v>394</v>
      </c>
      <c r="N62" s="1279" t="s">
        <v>31</v>
      </c>
      <c r="O62" s="1281" t="s">
        <v>29</v>
      </c>
      <c r="P62" s="1281" t="s">
        <v>31</v>
      </c>
      <c r="Q62" s="1281" t="s">
        <v>31</v>
      </c>
      <c r="R62" s="1281" t="s">
        <v>49</v>
      </c>
      <c r="S62" s="1281" t="s">
        <v>51</v>
      </c>
      <c r="T62" s="1281"/>
      <c r="U62" s="1279" t="s">
        <v>29</v>
      </c>
      <c r="V62" s="1281"/>
      <c r="W62" s="1281"/>
      <c r="X62" s="1281"/>
      <c r="Y62" s="1281" t="s">
        <v>29</v>
      </c>
      <c r="Z62" s="1281" t="s">
        <v>29</v>
      </c>
      <c r="AA62" s="1281" t="s">
        <v>29</v>
      </c>
      <c r="AB62" s="1279" t="s">
        <v>51</v>
      </c>
      <c r="AC62" s="1281"/>
      <c r="AD62" s="1281"/>
      <c r="AE62" s="1281"/>
      <c r="AF62" s="1281"/>
      <c r="AG62" s="1827"/>
      <c r="AH62" s="1827"/>
      <c r="AI62" s="1828"/>
      <c r="AJ62" s="32"/>
      <c r="AK62" s="33"/>
    </row>
    <row r="63" spans="1:38">
      <c r="B63" s="157">
        <v>1812</v>
      </c>
      <c r="C63" s="12"/>
      <c r="D63" s="158" t="s">
        <v>8</v>
      </c>
      <c r="E63" s="1815"/>
      <c r="F63" s="1293"/>
      <c r="G63" s="1292"/>
      <c r="H63" s="1294"/>
      <c r="I63" s="1293"/>
      <c r="J63" s="1293"/>
      <c r="K63" s="1293"/>
      <c r="L63" s="1293"/>
      <c r="M63" s="1293"/>
      <c r="N63" s="1292"/>
      <c r="O63" s="1293"/>
      <c r="P63" s="1293"/>
      <c r="Q63" s="1281">
        <v>2</v>
      </c>
      <c r="R63" s="1293"/>
      <c r="S63" s="1293"/>
      <c r="T63" s="1293"/>
      <c r="U63" s="1292"/>
      <c r="V63" s="1293"/>
      <c r="W63" s="1293"/>
      <c r="X63" s="1293"/>
      <c r="Y63" s="1293"/>
      <c r="Z63" s="1293"/>
      <c r="AA63" s="1281" t="s">
        <v>49</v>
      </c>
      <c r="AB63" s="1292"/>
      <c r="AC63" s="1293"/>
      <c r="AD63" s="1281" t="s">
        <v>49</v>
      </c>
      <c r="AE63" s="1281" t="s">
        <v>51</v>
      </c>
      <c r="AF63" s="1281"/>
      <c r="AG63" s="1831"/>
      <c r="AH63" s="1819"/>
      <c r="AI63" s="1820"/>
      <c r="AJ63" s="37">
        <f>SUM(E63:R63)</f>
        <v>2</v>
      </c>
      <c r="AK63" s="162">
        <f>SUM(E64:R64)</f>
        <v>0</v>
      </c>
    </row>
    <row r="64" spans="1:38">
      <c r="A64" s="39"/>
      <c r="B64" s="163"/>
      <c r="C64" s="98">
        <f>SUM(AJ62:AK64)</f>
        <v>2</v>
      </c>
      <c r="D64" s="164" t="s">
        <v>9</v>
      </c>
      <c r="E64" s="1833"/>
      <c r="F64" s="1299"/>
      <c r="G64" s="1298"/>
      <c r="H64" s="1300"/>
      <c r="I64" s="1299"/>
      <c r="J64" s="1299"/>
      <c r="K64" s="1299"/>
      <c r="L64" s="1299"/>
      <c r="M64" s="1299"/>
      <c r="N64" s="1298"/>
      <c r="O64" s="1299"/>
      <c r="P64" s="1299"/>
      <c r="Q64" s="1299"/>
      <c r="R64" s="1299"/>
      <c r="S64" s="1299"/>
      <c r="T64" s="1299"/>
      <c r="U64" s="1298"/>
      <c r="V64" s="1299"/>
      <c r="W64" s="1299"/>
      <c r="X64" s="1299"/>
      <c r="Y64" s="1299"/>
      <c r="Z64" s="1299"/>
      <c r="AA64" s="1299"/>
      <c r="AB64" s="1298"/>
      <c r="AC64" s="1299"/>
      <c r="AD64" s="1299"/>
      <c r="AE64" s="1299"/>
      <c r="AF64" s="1299"/>
      <c r="AG64" s="1834"/>
      <c r="AH64" s="1834"/>
      <c r="AI64" s="1835"/>
      <c r="AJ64" s="45"/>
      <c r="AK64" s="33"/>
    </row>
    <row r="65" spans="1:37">
      <c r="B65" s="168"/>
      <c r="C65" s="12" t="s">
        <v>43</v>
      </c>
      <c r="D65" s="152" t="s">
        <v>7</v>
      </c>
      <c r="E65" s="1811"/>
      <c r="F65" s="1267"/>
      <c r="G65" s="1269"/>
      <c r="H65" s="1268"/>
      <c r="I65" s="1267"/>
      <c r="J65" s="1267"/>
      <c r="K65" s="1267"/>
      <c r="L65" s="1267"/>
      <c r="M65" s="1267"/>
      <c r="N65" s="1269"/>
      <c r="O65" s="1267"/>
      <c r="P65" s="1267"/>
      <c r="Q65" s="1267"/>
      <c r="R65" s="1267"/>
      <c r="S65" s="1267"/>
      <c r="T65" s="1267"/>
      <c r="U65" s="1269"/>
      <c r="V65" s="1267"/>
      <c r="W65" s="1267"/>
      <c r="X65" s="1267"/>
      <c r="Y65" s="1267"/>
      <c r="Z65" s="1267"/>
      <c r="AA65" s="1267"/>
      <c r="AB65" s="1269"/>
      <c r="AC65" s="1267"/>
      <c r="AD65" s="1267"/>
      <c r="AE65" s="1267"/>
      <c r="AF65" s="1267"/>
      <c r="AG65" s="1813"/>
      <c r="AH65" s="1813"/>
      <c r="AI65" s="1814"/>
      <c r="AJ65" s="32"/>
      <c r="AK65" s="33"/>
    </row>
    <row r="66" spans="1:37">
      <c r="B66" s="172">
        <v>1722</v>
      </c>
      <c r="C66" s="12"/>
      <c r="D66" s="158" t="s">
        <v>8</v>
      </c>
      <c r="E66" s="1815"/>
      <c r="F66" s="1289"/>
      <c r="G66" s="1287"/>
      <c r="H66" s="1286"/>
      <c r="I66" s="1289"/>
      <c r="J66" s="1289"/>
      <c r="K66" s="1289"/>
      <c r="L66" s="1289"/>
      <c r="M66" s="1289"/>
      <c r="N66" s="1287"/>
      <c r="O66" s="1289"/>
      <c r="P66" s="1289"/>
      <c r="Q66" s="1289"/>
      <c r="R66" s="1289"/>
      <c r="S66" s="1289"/>
      <c r="T66" s="1289"/>
      <c r="U66" s="1287"/>
      <c r="V66" s="1289"/>
      <c r="W66" s="1289"/>
      <c r="X66" s="1289"/>
      <c r="Y66" s="1289"/>
      <c r="Z66" s="1289"/>
      <c r="AA66" s="1289"/>
      <c r="AB66" s="1836" t="s">
        <v>427</v>
      </c>
      <c r="AC66" s="1836" t="s">
        <v>5</v>
      </c>
      <c r="AD66" s="1836" t="s">
        <v>428</v>
      </c>
      <c r="AE66" s="1289"/>
      <c r="AF66" s="1289"/>
      <c r="AG66" s="1819"/>
      <c r="AH66" s="1819"/>
      <c r="AI66" s="1820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1833"/>
      <c r="F67" s="1299"/>
      <c r="G67" s="1298"/>
      <c r="H67" s="1303" t="s">
        <v>330</v>
      </c>
      <c r="I67" s="1299"/>
      <c r="J67" s="1299"/>
      <c r="K67" s="1299"/>
      <c r="L67" s="1299"/>
      <c r="M67" s="1299"/>
      <c r="N67" s="1298"/>
      <c r="O67" s="1299"/>
      <c r="P67" s="1299"/>
      <c r="Q67" s="1299"/>
      <c r="R67" s="1299"/>
      <c r="S67" s="1299"/>
      <c r="T67" s="1299"/>
      <c r="U67" s="1298"/>
      <c r="V67" s="1299"/>
      <c r="W67" s="1299"/>
      <c r="X67" s="1299"/>
      <c r="Y67" s="1299"/>
      <c r="Z67" s="1299"/>
      <c r="AA67" s="1299"/>
      <c r="AB67" s="1298"/>
      <c r="AC67" s="1299"/>
      <c r="AD67" s="1299"/>
      <c r="AE67" s="1299"/>
      <c r="AF67" s="1299"/>
      <c r="AG67" s="1834"/>
      <c r="AH67" s="1834"/>
      <c r="AI67" s="1835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1</v>
      </c>
      <c r="F73" s="180">
        <f t="shared" si="5"/>
        <v>1</v>
      </c>
      <c r="G73" s="180">
        <f t="shared" si="5"/>
        <v>1</v>
      </c>
      <c r="H73" s="180">
        <f t="shared" si="5"/>
        <v>1</v>
      </c>
      <c r="I73" s="180">
        <f t="shared" si="5"/>
        <v>1</v>
      </c>
      <c r="J73" s="180">
        <f t="shared" si="5"/>
        <v>1</v>
      </c>
      <c r="K73" s="180">
        <f t="shared" si="5"/>
        <v>0</v>
      </c>
      <c r="L73" s="180">
        <f t="shared" si="5"/>
        <v>1</v>
      </c>
      <c r="M73" s="180">
        <f t="shared" si="5"/>
        <v>1</v>
      </c>
      <c r="N73" s="180">
        <f t="shared" si="5"/>
        <v>1</v>
      </c>
      <c r="O73" s="180">
        <f t="shared" si="5"/>
        <v>1</v>
      </c>
      <c r="P73" s="180">
        <f t="shared" si="5"/>
        <v>1</v>
      </c>
      <c r="Q73" s="180">
        <f t="shared" si="5"/>
        <v>1</v>
      </c>
      <c r="R73" s="180">
        <f t="shared" si="5"/>
        <v>1</v>
      </c>
      <c r="S73" s="180">
        <f t="shared" si="5"/>
        <v>1</v>
      </c>
      <c r="T73" s="180">
        <f t="shared" si="5"/>
        <v>1</v>
      </c>
      <c r="U73" s="180">
        <f t="shared" si="5"/>
        <v>1</v>
      </c>
      <c r="V73" s="180">
        <f t="shared" si="5"/>
        <v>1</v>
      </c>
      <c r="W73" s="180">
        <f t="shared" si="5"/>
        <v>1</v>
      </c>
      <c r="X73" s="180">
        <f t="shared" si="5"/>
        <v>1</v>
      </c>
      <c r="Y73" s="180">
        <f t="shared" si="5"/>
        <v>1</v>
      </c>
      <c r="Z73" s="180">
        <f t="shared" si="5"/>
        <v>1</v>
      </c>
      <c r="AA73" s="180">
        <f t="shared" si="5"/>
        <v>1</v>
      </c>
      <c r="AB73" s="180">
        <f t="shared" si="5"/>
        <v>1</v>
      </c>
      <c r="AC73" s="180">
        <f t="shared" si="5"/>
        <v>1</v>
      </c>
      <c r="AD73" s="180">
        <f t="shared" si="5"/>
        <v>1</v>
      </c>
      <c r="AE73" s="180">
        <f t="shared" si="5"/>
        <v>1</v>
      </c>
      <c r="AF73" s="180">
        <f t="shared" si="5"/>
        <v>1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1</v>
      </c>
      <c r="F74" s="185">
        <f t="shared" si="6"/>
        <v>1</v>
      </c>
      <c r="G74" s="185">
        <f t="shared" si="6"/>
        <v>1</v>
      </c>
      <c r="H74" s="185">
        <f t="shared" si="6"/>
        <v>1</v>
      </c>
      <c r="I74" s="185">
        <f t="shared" si="6"/>
        <v>1</v>
      </c>
      <c r="J74" s="185">
        <f t="shared" si="6"/>
        <v>1</v>
      </c>
      <c r="K74" s="185">
        <f t="shared" si="6"/>
        <v>1</v>
      </c>
      <c r="L74" s="185">
        <f t="shared" si="6"/>
        <v>1</v>
      </c>
      <c r="M74" s="185">
        <f t="shared" si="6"/>
        <v>1</v>
      </c>
      <c r="N74" s="185">
        <f t="shared" si="6"/>
        <v>1</v>
      </c>
      <c r="O74" s="185">
        <f t="shared" si="6"/>
        <v>1</v>
      </c>
      <c r="P74" s="185">
        <f t="shared" si="6"/>
        <v>1</v>
      </c>
      <c r="Q74" s="185">
        <f t="shared" si="6"/>
        <v>1</v>
      </c>
      <c r="R74" s="185">
        <f t="shared" si="6"/>
        <v>1</v>
      </c>
      <c r="S74" s="185">
        <f t="shared" si="6"/>
        <v>1</v>
      </c>
      <c r="T74" s="185">
        <f t="shared" si="6"/>
        <v>1</v>
      </c>
      <c r="U74" s="185">
        <f t="shared" si="6"/>
        <v>1</v>
      </c>
      <c r="V74" s="185">
        <f t="shared" si="6"/>
        <v>1</v>
      </c>
      <c r="W74" s="185">
        <f t="shared" si="6"/>
        <v>1</v>
      </c>
      <c r="X74" s="185">
        <f t="shared" si="6"/>
        <v>1</v>
      </c>
      <c r="Y74" s="185">
        <f t="shared" si="6"/>
        <v>1</v>
      </c>
      <c r="Z74" s="185">
        <f t="shared" si="6"/>
        <v>1</v>
      </c>
      <c r="AA74" s="185">
        <f t="shared" si="6"/>
        <v>1</v>
      </c>
      <c r="AB74" s="185">
        <f t="shared" si="6"/>
        <v>1</v>
      </c>
      <c r="AC74" s="185">
        <f t="shared" si="6"/>
        <v>1</v>
      </c>
      <c r="AD74" s="185">
        <f t="shared" si="6"/>
        <v>1</v>
      </c>
      <c r="AE74" s="185">
        <f t="shared" si="6"/>
        <v>1</v>
      </c>
      <c r="AF74" s="185">
        <f t="shared" si="6"/>
        <v>1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1</v>
      </c>
      <c r="F75" s="185">
        <f t="shared" si="7"/>
        <v>0</v>
      </c>
      <c r="G75" s="185">
        <f t="shared" si="7"/>
        <v>0</v>
      </c>
      <c r="H75" s="185">
        <f t="shared" si="7"/>
        <v>1</v>
      </c>
      <c r="I75" s="185">
        <f t="shared" si="7"/>
        <v>1</v>
      </c>
      <c r="J75" s="185">
        <f t="shared" si="7"/>
        <v>0</v>
      </c>
      <c r="K75" s="185">
        <f t="shared" si="7"/>
        <v>1</v>
      </c>
      <c r="L75" s="185">
        <f t="shared" si="7"/>
        <v>1</v>
      </c>
      <c r="M75" s="185">
        <f t="shared" si="7"/>
        <v>0</v>
      </c>
      <c r="N75" s="185">
        <f t="shared" si="7"/>
        <v>1</v>
      </c>
      <c r="O75" s="185">
        <f t="shared" si="7"/>
        <v>0</v>
      </c>
      <c r="P75" s="185">
        <f t="shared" si="7"/>
        <v>0</v>
      </c>
      <c r="Q75" s="185">
        <f t="shared" si="7"/>
        <v>1</v>
      </c>
      <c r="R75" s="185">
        <f t="shared" si="7"/>
        <v>0</v>
      </c>
      <c r="S75" s="185">
        <f t="shared" si="7"/>
        <v>0</v>
      </c>
      <c r="T75" s="185">
        <f t="shared" si="7"/>
        <v>1</v>
      </c>
      <c r="U75" s="185">
        <f t="shared" si="7"/>
        <v>1</v>
      </c>
      <c r="V75" s="185">
        <f t="shared" si="7"/>
        <v>0</v>
      </c>
      <c r="W75" s="185">
        <f t="shared" si="7"/>
        <v>1</v>
      </c>
      <c r="X75" s="185">
        <f t="shared" si="7"/>
        <v>1</v>
      </c>
      <c r="Y75" s="185">
        <f t="shared" si="7"/>
        <v>0</v>
      </c>
      <c r="Z75" s="185">
        <f t="shared" si="7"/>
        <v>1</v>
      </c>
      <c r="AA75" s="185">
        <f t="shared" si="7"/>
        <v>0</v>
      </c>
      <c r="AB75" s="185">
        <f t="shared" si="7"/>
        <v>0</v>
      </c>
      <c r="AC75" s="185">
        <f t="shared" si="7"/>
        <v>1</v>
      </c>
      <c r="AD75" s="185">
        <f t="shared" si="7"/>
        <v>0</v>
      </c>
      <c r="AE75" s="185">
        <f t="shared" si="7"/>
        <v>0</v>
      </c>
      <c r="AF75" s="185">
        <f t="shared" si="7"/>
        <v>1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1</v>
      </c>
      <c r="G76" s="185">
        <f t="shared" si="8"/>
        <v>1</v>
      </c>
      <c r="H76" s="185">
        <f t="shared" si="8"/>
        <v>0</v>
      </c>
      <c r="I76" s="185">
        <f t="shared" si="8"/>
        <v>0</v>
      </c>
      <c r="J76" s="185">
        <f t="shared" si="8"/>
        <v>1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1</v>
      </c>
      <c r="P76" s="185">
        <f t="shared" si="8"/>
        <v>1</v>
      </c>
      <c r="Q76" s="185">
        <f t="shared" si="8"/>
        <v>0</v>
      </c>
      <c r="R76" s="185">
        <f t="shared" si="8"/>
        <v>1</v>
      </c>
      <c r="S76" s="185">
        <f t="shared" si="8"/>
        <v>1</v>
      </c>
      <c r="T76" s="185">
        <f t="shared" si="8"/>
        <v>0</v>
      </c>
      <c r="U76" s="185">
        <f t="shared" si="8"/>
        <v>0</v>
      </c>
      <c r="V76" s="185">
        <f t="shared" si="8"/>
        <v>1</v>
      </c>
      <c r="W76" s="185">
        <f t="shared" si="8"/>
        <v>0</v>
      </c>
      <c r="X76" s="185">
        <f t="shared" si="8"/>
        <v>0</v>
      </c>
      <c r="Y76" s="185">
        <f t="shared" si="8"/>
        <v>1</v>
      </c>
      <c r="Z76" s="185">
        <f t="shared" si="8"/>
        <v>0</v>
      </c>
      <c r="AA76" s="185">
        <f t="shared" si="8"/>
        <v>1</v>
      </c>
      <c r="AB76" s="185">
        <f t="shared" si="8"/>
        <v>0</v>
      </c>
      <c r="AC76" s="185">
        <f t="shared" si="8"/>
        <v>0</v>
      </c>
      <c r="AD76" s="185">
        <f t="shared" si="8"/>
        <v>1</v>
      </c>
      <c r="AE76" s="185">
        <f t="shared" si="8"/>
        <v>1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1</v>
      </c>
      <c r="G77" s="123">
        <f t="shared" si="9"/>
        <v>1</v>
      </c>
      <c r="H77" s="123">
        <f t="shared" si="9"/>
        <v>0</v>
      </c>
      <c r="I77" s="123">
        <f t="shared" si="9"/>
        <v>0</v>
      </c>
      <c r="J77" s="123">
        <f t="shared" si="9"/>
        <v>1</v>
      </c>
      <c r="K77" s="123">
        <f t="shared" si="9"/>
        <v>0</v>
      </c>
      <c r="L77" s="123">
        <f t="shared" si="9"/>
        <v>0</v>
      </c>
      <c r="M77" s="123">
        <f t="shared" si="9"/>
        <v>1</v>
      </c>
      <c r="N77" s="123">
        <f t="shared" si="9"/>
        <v>0</v>
      </c>
      <c r="O77" s="123">
        <f t="shared" si="9"/>
        <v>1</v>
      </c>
      <c r="P77" s="123">
        <f t="shared" si="9"/>
        <v>0</v>
      </c>
      <c r="Q77" s="123">
        <f t="shared" si="9"/>
        <v>0</v>
      </c>
      <c r="R77" s="123">
        <f t="shared" si="9"/>
        <v>1</v>
      </c>
      <c r="S77" s="123">
        <f t="shared" si="9"/>
        <v>1</v>
      </c>
      <c r="T77" s="123">
        <f t="shared" si="9"/>
        <v>0</v>
      </c>
      <c r="U77" s="123">
        <f t="shared" si="9"/>
        <v>0</v>
      </c>
      <c r="V77" s="123">
        <f t="shared" si="9"/>
        <v>1</v>
      </c>
      <c r="W77" s="123">
        <f t="shared" si="9"/>
        <v>0</v>
      </c>
      <c r="X77" s="123">
        <f t="shared" si="9"/>
        <v>0</v>
      </c>
      <c r="Y77" s="123">
        <f t="shared" si="9"/>
        <v>1</v>
      </c>
      <c r="Z77" s="123">
        <f t="shared" si="9"/>
        <v>0</v>
      </c>
      <c r="AA77" s="123">
        <f t="shared" si="9"/>
        <v>1</v>
      </c>
      <c r="AB77" s="123">
        <f t="shared" si="9"/>
        <v>1</v>
      </c>
      <c r="AC77" s="123">
        <f t="shared" si="9"/>
        <v>0</v>
      </c>
      <c r="AD77" s="123">
        <f t="shared" si="9"/>
        <v>0</v>
      </c>
      <c r="AE77" s="123">
        <f t="shared" si="9"/>
        <v>1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/>
      <c r="AH83" s="18"/>
      <c r="AI83" s="18"/>
      <c r="AJ83" s="142"/>
      <c r="AK83" s="142"/>
    </row>
    <row r="84" spans="1:37">
      <c r="A84" s="142"/>
      <c r="B84" s="142"/>
      <c r="C84" s="205" t="s">
        <v>52</v>
      </c>
      <c r="D84" s="142"/>
      <c r="E84" s="1328" t="s">
        <v>188</v>
      </c>
      <c r="F84" s="1328" t="s">
        <v>89</v>
      </c>
      <c r="G84" s="1329" t="s">
        <v>4</v>
      </c>
      <c r="H84" s="1328" t="s">
        <v>186</v>
      </c>
      <c r="I84" s="1328" t="s">
        <v>29</v>
      </c>
      <c r="J84" s="80" t="s">
        <v>29</v>
      </c>
      <c r="K84" s="80" t="s">
        <v>187</v>
      </c>
      <c r="L84" s="80" t="s">
        <v>188</v>
      </c>
      <c r="M84" s="80" t="s">
        <v>89</v>
      </c>
      <c r="N84" s="1329" t="s">
        <v>4</v>
      </c>
      <c r="O84" s="1328" t="s">
        <v>186</v>
      </c>
      <c r="P84" s="1328" t="s">
        <v>29</v>
      </c>
      <c r="Q84" s="1328" t="s">
        <v>29</v>
      </c>
      <c r="R84" s="1328" t="s">
        <v>187</v>
      </c>
      <c r="S84" s="1328" t="s">
        <v>188</v>
      </c>
      <c r="T84" s="1328" t="s">
        <v>89</v>
      </c>
      <c r="U84" s="1329" t="s">
        <v>4</v>
      </c>
      <c r="V84" s="1328" t="s">
        <v>186</v>
      </c>
      <c r="W84" s="1328" t="s">
        <v>29</v>
      </c>
      <c r="X84" s="1328" t="s">
        <v>29</v>
      </c>
      <c r="Y84" s="1328" t="s">
        <v>187</v>
      </c>
      <c r="Z84" s="1328" t="s">
        <v>188</v>
      </c>
      <c r="AA84" s="1328" t="s">
        <v>89</v>
      </c>
      <c r="AB84" s="1329" t="s">
        <v>4</v>
      </c>
      <c r="AC84" s="1328" t="s">
        <v>186</v>
      </c>
      <c r="AD84" s="1328" t="s">
        <v>29</v>
      </c>
      <c r="AE84" s="1328" t="s">
        <v>29</v>
      </c>
      <c r="AF84" s="1328" t="s">
        <v>187</v>
      </c>
      <c r="AG84" s="1328"/>
      <c r="AH84" s="1328"/>
      <c r="AI84" s="132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1334" t="s">
        <v>88</v>
      </c>
      <c r="F85" s="1334" t="s">
        <v>88</v>
      </c>
      <c r="G85" s="1333" t="s">
        <v>88</v>
      </c>
      <c r="H85" s="1334" t="s">
        <v>29</v>
      </c>
      <c r="I85" s="1334" t="s">
        <v>29</v>
      </c>
      <c r="J85" s="1334" t="s">
        <v>62</v>
      </c>
      <c r="K85" s="1334" t="s">
        <v>31</v>
      </c>
      <c r="L85" s="1334" t="s">
        <v>88</v>
      </c>
      <c r="M85" s="1334" t="s">
        <v>29</v>
      </c>
      <c r="N85" s="1333" t="s">
        <v>88</v>
      </c>
      <c r="O85" s="1334" t="s">
        <v>62</v>
      </c>
      <c r="P85" s="1334" t="s">
        <v>140</v>
      </c>
      <c r="Q85" s="1336" t="s">
        <v>29</v>
      </c>
      <c r="R85" s="1334" t="s">
        <v>29</v>
      </c>
      <c r="S85" s="1339" t="s">
        <v>88</v>
      </c>
      <c r="T85" s="1334" t="s">
        <v>88</v>
      </c>
      <c r="U85" s="1333" t="s">
        <v>88</v>
      </c>
      <c r="V85" s="1334" t="s">
        <v>29</v>
      </c>
      <c r="W85" s="1334" t="s">
        <v>29</v>
      </c>
      <c r="X85" s="1334" t="s">
        <v>62</v>
      </c>
      <c r="Y85" s="1334" t="s">
        <v>31</v>
      </c>
      <c r="Z85" s="1334" t="s">
        <v>88</v>
      </c>
      <c r="AA85" s="1332" t="s">
        <v>201</v>
      </c>
      <c r="AB85" s="1333" t="s">
        <v>88</v>
      </c>
      <c r="AC85" s="1334" t="s">
        <v>62</v>
      </c>
      <c r="AD85" s="1334" t="s">
        <v>140</v>
      </c>
      <c r="AE85" s="1336" t="s">
        <v>29</v>
      </c>
      <c r="AF85" s="1837" t="s">
        <v>201</v>
      </c>
      <c r="AG85" s="1339"/>
      <c r="AH85" s="1334"/>
      <c r="AI85" s="1334"/>
      <c r="AJ85" s="212"/>
      <c r="AK85" s="213"/>
    </row>
    <row r="86" spans="1:37">
      <c r="A86" s="142"/>
      <c r="B86" s="206"/>
      <c r="C86" s="12"/>
      <c r="D86" s="207"/>
      <c r="E86" s="1345"/>
      <c r="F86" s="1345"/>
      <c r="G86" s="1344"/>
      <c r="H86" s="1345"/>
      <c r="I86" s="1345"/>
      <c r="J86" s="1345"/>
      <c r="K86" s="1345"/>
      <c r="L86" s="1345"/>
      <c r="M86" s="1345"/>
      <c r="N86" s="1344"/>
      <c r="O86" s="1345"/>
      <c r="P86" s="1345" t="s">
        <v>11</v>
      </c>
      <c r="Q86" s="1346" t="s">
        <v>203</v>
      </c>
      <c r="R86" s="1345"/>
      <c r="S86" s="1348"/>
      <c r="T86" s="1345" t="s">
        <v>11</v>
      </c>
      <c r="U86" s="1344"/>
      <c r="V86" s="1345"/>
      <c r="W86" s="1345"/>
      <c r="X86" s="1345" t="s">
        <v>11</v>
      </c>
      <c r="Y86" s="1345"/>
      <c r="Z86" s="1345"/>
      <c r="AA86" s="1343"/>
      <c r="AB86" s="1344"/>
      <c r="AC86" s="1345"/>
      <c r="AD86" s="1345"/>
      <c r="AE86" s="1346" t="s">
        <v>203</v>
      </c>
      <c r="AF86" s="1838" t="s">
        <v>343</v>
      </c>
      <c r="AG86" s="1348"/>
      <c r="AH86" s="1345"/>
      <c r="AI86" s="1345"/>
      <c r="AJ86" s="212"/>
      <c r="AK86" s="213"/>
    </row>
    <row r="87" spans="1:37">
      <c r="A87" s="142"/>
      <c r="B87" s="214">
        <v>1234</v>
      </c>
      <c r="C87" s="12"/>
      <c r="D87" s="215" t="s">
        <v>54</v>
      </c>
      <c r="E87" s="1345"/>
      <c r="F87" s="1345"/>
      <c r="G87" s="1344"/>
      <c r="H87" s="1345"/>
      <c r="I87" s="1345"/>
      <c r="J87" s="1345"/>
      <c r="K87" s="1345"/>
      <c r="L87" s="1345"/>
      <c r="M87" s="1345"/>
      <c r="N87" s="1344"/>
      <c r="O87" s="1345"/>
      <c r="P87" s="1345"/>
      <c r="Q87" s="1353" t="s">
        <v>11</v>
      </c>
      <c r="R87" s="1345"/>
      <c r="S87" s="1345"/>
      <c r="T87" s="1345"/>
      <c r="U87" s="1344"/>
      <c r="V87" s="1345"/>
      <c r="W87" s="1345"/>
      <c r="X87" s="1345"/>
      <c r="Y87" s="1345"/>
      <c r="Z87" s="1345"/>
      <c r="AA87" s="1353" t="s">
        <v>11</v>
      </c>
      <c r="AB87" s="1344"/>
      <c r="AC87" s="1345"/>
      <c r="AD87" s="1345"/>
      <c r="AE87" s="1353" t="s">
        <v>11</v>
      </c>
      <c r="AF87" s="1345"/>
      <c r="AG87" s="1345"/>
      <c r="AH87" s="1345"/>
      <c r="AI87" s="1345"/>
      <c r="AJ87" s="219">
        <f>SUM(F87:AE87)</f>
        <v>0</v>
      </c>
      <c r="AK87" s="220">
        <f>SUM(F88:AE88)</f>
        <v>0</v>
      </c>
    </row>
    <row r="88" spans="1:37">
      <c r="A88" s="221"/>
      <c r="B88" s="40"/>
      <c r="C88" s="98">
        <f>SUM(AJ85:AK88)</f>
        <v>0</v>
      </c>
      <c r="D88" s="222" t="s">
        <v>55</v>
      </c>
      <c r="E88" s="1356"/>
      <c r="F88" s="1356"/>
      <c r="G88" s="1355"/>
      <c r="H88" s="1356"/>
      <c r="I88" s="1356"/>
      <c r="J88" s="1356"/>
      <c r="K88" s="1356"/>
      <c r="L88" s="1356"/>
      <c r="M88" s="1356"/>
      <c r="N88" s="1355"/>
      <c r="O88" s="1356"/>
      <c r="P88" s="1356"/>
      <c r="Q88" s="1354" t="s">
        <v>333</v>
      </c>
      <c r="R88" s="1356"/>
      <c r="S88" s="1358"/>
      <c r="T88" s="1356"/>
      <c r="U88" s="1355"/>
      <c r="V88" s="1356"/>
      <c r="W88" s="1356"/>
      <c r="X88" s="1356"/>
      <c r="Y88" s="1356"/>
      <c r="Z88" s="1356"/>
      <c r="AA88" s="1354" t="s">
        <v>332</v>
      </c>
      <c r="AB88" s="1355"/>
      <c r="AC88" s="1356"/>
      <c r="AD88" s="1356"/>
      <c r="AE88" s="1354" t="s">
        <v>333</v>
      </c>
      <c r="AF88" s="1356"/>
      <c r="AG88" s="1358"/>
      <c r="AH88" s="1356"/>
      <c r="AI88" s="1356"/>
      <c r="AJ88" s="229"/>
      <c r="AK88" s="213"/>
    </row>
    <row r="89" spans="1:37">
      <c r="A89" s="142"/>
      <c r="B89" s="29"/>
      <c r="C89" s="12" t="s">
        <v>56</v>
      </c>
      <c r="D89" s="207" t="s">
        <v>7</v>
      </c>
      <c r="E89" s="1334" t="s">
        <v>89</v>
      </c>
      <c r="F89" s="1334" t="s">
        <v>89</v>
      </c>
      <c r="G89" s="1333" t="s">
        <v>138</v>
      </c>
      <c r="H89" s="1334"/>
      <c r="I89" s="1334"/>
      <c r="J89" s="1334"/>
      <c r="K89" s="1334"/>
      <c r="L89" s="1334" t="s">
        <v>89</v>
      </c>
      <c r="M89" s="1334" t="s">
        <v>89</v>
      </c>
      <c r="N89" s="1333" t="s">
        <v>138</v>
      </c>
      <c r="O89" s="1334"/>
      <c r="P89" s="1334"/>
      <c r="Q89" s="1334"/>
      <c r="R89" s="1334"/>
      <c r="S89" s="1334" t="s">
        <v>89</v>
      </c>
      <c r="T89" s="1334" t="s">
        <v>89</v>
      </c>
      <c r="U89" s="1333" t="s">
        <v>138</v>
      </c>
      <c r="V89" s="1334"/>
      <c r="W89" s="1334"/>
      <c r="X89" s="1334"/>
      <c r="Y89" s="1334"/>
      <c r="Z89" s="1334" t="s">
        <v>89</v>
      </c>
      <c r="AA89" s="1334" t="s">
        <v>89</v>
      </c>
      <c r="AB89" s="1333" t="s">
        <v>138</v>
      </c>
      <c r="AC89" s="1334"/>
      <c r="AD89" s="1334"/>
      <c r="AE89" s="1334"/>
      <c r="AF89" s="1334"/>
      <c r="AG89" s="1334"/>
      <c r="AH89" s="1334"/>
      <c r="AI89" s="1839"/>
      <c r="AJ89" s="212"/>
      <c r="AK89" s="213"/>
    </row>
    <row r="90" spans="1:37">
      <c r="A90" s="142"/>
      <c r="B90" s="29"/>
      <c r="C90" s="12"/>
      <c r="D90" s="207"/>
      <c r="E90" s="1367"/>
      <c r="F90" s="1367" t="s">
        <v>11</v>
      </c>
      <c r="G90" s="1366"/>
      <c r="H90" s="1367"/>
      <c r="I90" s="1367"/>
      <c r="J90" s="1367"/>
      <c r="K90" s="1367"/>
      <c r="L90" s="1367"/>
      <c r="M90" s="1367"/>
      <c r="N90" s="1366"/>
      <c r="O90" s="1367"/>
      <c r="P90" s="1367"/>
      <c r="Q90" s="1367"/>
      <c r="R90" s="1367"/>
      <c r="S90" s="1390" t="s">
        <v>11</v>
      </c>
      <c r="T90" s="1367" t="s">
        <v>11</v>
      </c>
      <c r="U90" s="1366"/>
      <c r="V90" s="1367"/>
      <c r="W90" s="1367"/>
      <c r="X90" s="1367"/>
      <c r="Y90" s="1367"/>
      <c r="Z90" s="1367"/>
      <c r="AA90" s="1367"/>
      <c r="AB90" s="1366"/>
      <c r="AC90" s="1367"/>
      <c r="AD90" s="1367"/>
      <c r="AE90" s="1367"/>
      <c r="AF90" s="1367"/>
      <c r="AG90" s="1390"/>
      <c r="AH90" s="1367"/>
      <c r="AI90" s="1840"/>
      <c r="AJ90" s="212"/>
      <c r="AK90" s="213"/>
    </row>
    <row r="91" spans="1:37">
      <c r="A91" s="142"/>
      <c r="B91" s="214">
        <v>955</v>
      </c>
      <c r="C91" s="12"/>
      <c r="D91" s="215" t="s">
        <v>54</v>
      </c>
      <c r="E91" s="1345"/>
      <c r="F91" s="1345"/>
      <c r="G91" s="1366"/>
      <c r="H91" s="1345"/>
      <c r="I91" s="1345"/>
      <c r="J91" s="1345"/>
      <c r="K91" s="1345"/>
      <c r="L91" s="1345"/>
      <c r="M91" s="1345"/>
      <c r="N91" s="1344"/>
      <c r="O91" s="1345"/>
      <c r="P91" s="1345"/>
      <c r="Q91" s="1345"/>
      <c r="R91" s="1345"/>
      <c r="S91" s="1345"/>
      <c r="T91" s="1345"/>
      <c r="U91" s="1344"/>
      <c r="V91" s="1345"/>
      <c r="W91" s="1345"/>
      <c r="X91" s="1345"/>
      <c r="Y91" s="1345"/>
      <c r="Z91" s="1345"/>
      <c r="AA91" s="1345"/>
      <c r="AB91" s="1344"/>
      <c r="AC91" s="1345"/>
      <c r="AD91" s="1345"/>
      <c r="AE91" s="1345"/>
      <c r="AF91" s="1345"/>
      <c r="AG91" s="1345"/>
      <c r="AH91" s="1345"/>
      <c r="AI91" s="1841"/>
      <c r="AJ91" s="219">
        <f>SUM(F91:AE91)</f>
        <v>0</v>
      </c>
      <c r="AK91" s="220">
        <f>SUM(F92:AE92)</f>
        <v>0</v>
      </c>
    </row>
    <row r="92" spans="1:37">
      <c r="A92" s="221"/>
      <c r="B92" s="40"/>
      <c r="C92" s="98">
        <f>SUM(AJ89:AK92)</f>
        <v>0</v>
      </c>
      <c r="D92" s="222" t="s">
        <v>55</v>
      </c>
      <c r="E92" s="1376"/>
      <c r="F92" s="1376"/>
      <c r="G92" s="1375"/>
      <c r="H92" s="1376"/>
      <c r="I92" s="1376"/>
      <c r="J92" s="1376"/>
      <c r="K92" s="1376"/>
      <c r="L92" s="1376"/>
      <c r="M92" s="1376"/>
      <c r="N92" s="1375"/>
      <c r="O92" s="1376"/>
      <c r="P92" s="1376"/>
      <c r="Q92" s="1376"/>
      <c r="R92" s="1376"/>
      <c r="S92" s="1378"/>
      <c r="T92" s="1376"/>
      <c r="U92" s="1375"/>
      <c r="V92" s="1376"/>
      <c r="W92" s="1376"/>
      <c r="X92" s="1376"/>
      <c r="Y92" s="1376"/>
      <c r="Z92" s="1376"/>
      <c r="AA92" s="1376"/>
      <c r="AB92" s="1375"/>
      <c r="AC92" s="1376"/>
      <c r="AD92" s="1376"/>
      <c r="AE92" s="1376"/>
      <c r="AF92" s="1376"/>
      <c r="AG92" s="1378"/>
      <c r="AH92" s="1376"/>
      <c r="AI92" s="1842"/>
      <c r="AJ92" s="229"/>
      <c r="AK92" s="213"/>
    </row>
    <row r="93" spans="1:37" ht="12.75" customHeight="1">
      <c r="A93" s="142"/>
      <c r="B93" s="29"/>
      <c r="C93" s="11" t="s">
        <v>57</v>
      </c>
      <c r="D93" s="207" t="s">
        <v>7</v>
      </c>
      <c r="E93" s="1384" t="s">
        <v>29</v>
      </c>
      <c r="F93" s="1384" t="s">
        <v>29</v>
      </c>
      <c r="G93" s="1385" t="s">
        <v>88</v>
      </c>
      <c r="H93" s="1384" t="s">
        <v>31</v>
      </c>
      <c r="I93" s="1384" t="s">
        <v>31</v>
      </c>
      <c r="J93" s="1384"/>
      <c r="K93" s="1384"/>
      <c r="L93" s="1384"/>
      <c r="M93" s="1384"/>
      <c r="N93" s="1385"/>
      <c r="O93" s="1384"/>
      <c r="P93" s="1384"/>
      <c r="Q93" s="1384"/>
      <c r="R93" s="1384" t="s">
        <v>31</v>
      </c>
      <c r="S93" s="1384" t="s">
        <v>29</v>
      </c>
      <c r="T93" s="1384" t="s">
        <v>29</v>
      </c>
      <c r="U93" s="1385" t="s">
        <v>88</v>
      </c>
      <c r="V93" s="1384" t="s">
        <v>31</v>
      </c>
      <c r="W93" s="1384" t="s">
        <v>31</v>
      </c>
      <c r="X93" s="1384"/>
      <c r="Y93" s="1384"/>
      <c r="Z93" s="1384"/>
      <c r="AA93" s="1384"/>
      <c r="AB93" s="1385"/>
      <c r="AC93" s="1384"/>
      <c r="AD93" s="1384"/>
      <c r="AE93" s="1384"/>
      <c r="AF93" s="1384" t="s">
        <v>31</v>
      </c>
      <c r="AG93" s="1384"/>
      <c r="AH93" s="1384"/>
      <c r="AI93" s="1384"/>
      <c r="AJ93" s="212"/>
      <c r="AK93" s="213"/>
    </row>
    <row r="94" spans="1:37" ht="12.75" customHeight="1">
      <c r="A94" s="142"/>
      <c r="B94" s="29"/>
      <c r="C94" s="11"/>
      <c r="D94" s="207"/>
      <c r="E94" s="1369"/>
      <c r="F94" s="1369"/>
      <c r="G94" s="1391"/>
      <c r="H94" s="1367"/>
      <c r="I94" s="1367"/>
      <c r="J94" s="1367"/>
      <c r="K94" s="1390" t="s">
        <v>29</v>
      </c>
      <c r="L94" s="1390" t="s">
        <v>29</v>
      </c>
      <c r="M94" s="1367"/>
      <c r="N94" s="1366"/>
      <c r="O94" s="1367"/>
      <c r="P94" s="1390" t="s">
        <v>231</v>
      </c>
      <c r="Q94" s="1390" t="s">
        <v>31</v>
      </c>
      <c r="R94" s="1367"/>
      <c r="S94" s="1390"/>
      <c r="T94" s="1390"/>
      <c r="U94" s="1366"/>
      <c r="V94" s="1367"/>
      <c r="W94" s="1367"/>
      <c r="X94" s="1367"/>
      <c r="Y94" s="1390" t="s">
        <v>29</v>
      </c>
      <c r="Z94" s="1390" t="s">
        <v>29</v>
      </c>
      <c r="AA94" s="1390" t="s">
        <v>29</v>
      </c>
      <c r="AB94" s="1366"/>
      <c r="AC94" s="1367"/>
      <c r="AD94" s="1367"/>
      <c r="AE94" s="1390" t="s">
        <v>31</v>
      </c>
      <c r="AF94" s="1390" t="s">
        <v>29</v>
      </c>
      <c r="AG94" s="1390"/>
      <c r="AH94" s="1390"/>
      <c r="AI94" s="1367"/>
      <c r="AJ94" s="212"/>
      <c r="AK94" s="213"/>
    </row>
    <row r="95" spans="1:37">
      <c r="A95" s="142"/>
      <c r="B95" s="214">
        <v>1252</v>
      </c>
      <c r="C95" s="11"/>
      <c r="D95" s="215" t="s">
        <v>54</v>
      </c>
      <c r="E95" s="1352"/>
      <c r="F95" s="1352"/>
      <c r="G95" s="1350"/>
      <c r="H95" s="1345"/>
      <c r="I95" s="1345"/>
      <c r="J95" s="1345"/>
      <c r="K95" s="1345"/>
      <c r="L95" s="1345"/>
      <c r="M95" s="1345"/>
      <c r="N95" s="1344"/>
      <c r="O95" s="1345"/>
      <c r="P95" s="1345"/>
      <c r="Q95" s="1345"/>
      <c r="R95" s="1345"/>
      <c r="S95" s="1345"/>
      <c r="T95" s="1345"/>
      <c r="U95" s="1344"/>
      <c r="V95" s="1345"/>
      <c r="W95" s="1345"/>
      <c r="X95" s="1345"/>
      <c r="Y95" s="1345"/>
      <c r="Z95" s="1345"/>
      <c r="AA95" s="1345"/>
      <c r="AB95" s="1344"/>
      <c r="AC95" s="1345"/>
      <c r="AD95" s="1345"/>
      <c r="AE95" s="1345"/>
      <c r="AF95" s="1345"/>
      <c r="AG95" s="1345"/>
      <c r="AH95" s="1345"/>
      <c r="AI95" s="1345"/>
      <c r="AJ95" s="219">
        <f>SUM(F95:AE95)</f>
        <v>0</v>
      </c>
      <c r="AK95" s="220">
        <f>SUM(F96:AE96)</f>
        <v>0</v>
      </c>
    </row>
    <row r="96" spans="1:37">
      <c r="A96" s="221"/>
      <c r="B96" s="40"/>
      <c r="C96" s="98">
        <f>SUM(AJ93:AK96)</f>
        <v>0</v>
      </c>
      <c r="D96" s="222" t="s">
        <v>55</v>
      </c>
      <c r="E96" s="1361"/>
      <c r="F96" s="1361"/>
      <c r="G96" s="1360"/>
      <c r="H96" s="1356"/>
      <c r="I96" s="1356"/>
      <c r="J96" s="1356"/>
      <c r="K96" s="1356"/>
      <c r="L96" s="1356"/>
      <c r="M96" s="1356"/>
      <c r="N96" s="1355"/>
      <c r="O96" s="1356"/>
      <c r="P96" s="1356"/>
      <c r="Q96" s="1356"/>
      <c r="R96" s="1356"/>
      <c r="S96" s="1358"/>
      <c r="T96" s="1356"/>
      <c r="U96" s="1355"/>
      <c r="V96" s="1356"/>
      <c r="W96" s="1356"/>
      <c r="X96" s="1356"/>
      <c r="Y96" s="1356"/>
      <c r="Z96" s="1356"/>
      <c r="AA96" s="1356"/>
      <c r="AB96" s="1355"/>
      <c r="AC96" s="1356"/>
      <c r="AD96" s="1356"/>
      <c r="AE96" s="1356"/>
      <c r="AF96" s="1356"/>
      <c r="AG96" s="1358"/>
      <c r="AH96" s="1356"/>
      <c r="AI96" s="1356"/>
      <c r="AJ96" s="229"/>
      <c r="AK96" s="213"/>
    </row>
    <row r="97" spans="1:37">
      <c r="A97" s="142"/>
      <c r="B97" s="29"/>
      <c r="C97" s="12" t="s">
        <v>42</v>
      </c>
      <c r="D97" s="207" t="s">
        <v>7</v>
      </c>
      <c r="E97" s="1338"/>
      <c r="F97" s="1338"/>
      <c r="G97" s="1341"/>
      <c r="H97" s="1334"/>
      <c r="I97" s="1334"/>
      <c r="J97" s="1334"/>
      <c r="K97" s="1338" t="s">
        <v>201</v>
      </c>
      <c r="L97" s="1837" t="s">
        <v>201</v>
      </c>
      <c r="M97" s="1334"/>
      <c r="N97" s="1333"/>
      <c r="O97" s="1334"/>
      <c r="P97" s="1837" t="s">
        <v>429</v>
      </c>
      <c r="Q97" s="1334"/>
      <c r="R97" s="1334" t="s">
        <v>11</v>
      </c>
      <c r="S97" s="1339"/>
      <c r="T97" s="1334"/>
      <c r="U97" s="1333"/>
      <c r="V97" s="1334"/>
      <c r="W97" s="1334"/>
      <c r="X97" s="1334"/>
      <c r="Y97" s="1338" t="s">
        <v>201</v>
      </c>
      <c r="Z97" s="1338" t="s">
        <v>201</v>
      </c>
      <c r="AA97" s="1334"/>
      <c r="AB97" s="1333"/>
      <c r="AC97" s="1334"/>
      <c r="AD97" s="1334" t="s">
        <v>231</v>
      </c>
      <c r="AE97" s="1334"/>
      <c r="AF97" s="1334"/>
      <c r="AG97" s="1339"/>
      <c r="AH97" s="1334"/>
      <c r="AI97" s="1334"/>
      <c r="AJ97" s="82"/>
      <c r="AK97" s="28"/>
    </row>
    <row r="98" spans="1:37">
      <c r="A98" s="142"/>
      <c r="B98" s="29"/>
      <c r="C98" s="12"/>
      <c r="D98" s="242"/>
      <c r="E98" s="1369"/>
      <c r="F98" s="1369"/>
      <c r="G98" s="1391"/>
      <c r="H98" s="1367"/>
      <c r="I98" s="1367"/>
      <c r="J98" s="1367"/>
      <c r="K98" s="1314" t="s">
        <v>394</v>
      </c>
      <c r="L98" s="1367"/>
      <c r="M98" s="1314" t="s">
        <v>394</v>
      </c>
      <c r="N98" s="1366"/>
      <c r="O98" s="1367"/>
      <c r="P98" s="1367" t="s">
        <v>11</v>
      </c>
      <c r="Q98" s="1367"/>
      <c r="R98" s="1367"/>
      <c r="S98" s="1390"/>
      <c r="T98" s="1367"/>
      <c r="U98" s="1366"/>
      <c r="V98" s="1367"/>
      <c r="W98" s="1367"/>
      <c r="X98" s="1367"/>
      <c r="Y98" s="1367"/>
      <c r="Z98" s="1662"/>
      <c r="AA98" s="1367"/>
      <c r="AB98" s="1366"/>
      <c r="AC98" s="1367"/>
      <c r="AD98" s="1367"/>
      <c r="AE98" s="1367"/>
      <c r="AF98" s="1367"/>
      <c r="AG98" s="1390"/>
      <c r="AH98" s="1367"/>
      <c r="AI98" s="1367"/>
      <c r="AJ98" s="245"/>
      <c r="AK98" s="28"/>
    </row>
    <row r="99" spans="1:37">
      <c r="A99" s="142"/>
      <c r="B99" s="214"/>
      <c r="C99" s="12"/>
      <c r="D99" s="215" t="s">
        <v>54</v>
      </c>
      <c r="E99" s="1352"/>
      <c r="F99" s="1352"/>
      <c r="G99" s="1350"/>
      <c r="H99" s="1345"/>
      <c r="I99" s="1345"/>
      <c r="J99" s="1345"/>
      <c r="K99" s="1345"/>
      <c r="L99" s="1345"/>
      <c r="M99" s="1345"/>
      <c r="N99" s="1344"/>
      <c r="O99" s="1345"/>
      <c r="P99" s="1345"/>
      <c r="Q99" s="1345"/>
      <c r="R99" s="1345"/>
      <c r="S99" s="1345"/>
      <c r="T99" s="1345"/>
      <c r="U99" s="1344"/>
      <c r="V99" s="1345"/>
      <c r="W99" s="1345"/>
      <c r="X99" s="1345"/>
      <c r="Y99" s="1345"/>
      <c r="Z99" s="1345"/>
      <c r="AA99" s="1345"/>
      <c r="AB99" s="1344"/>
      <c r="AC99" s="1345"/>
      <c r="AD99" s="1345"/>
      <c r="AE99" s="1345"/>
      <c r="AF99" s="1345"/>
      <c r="AG99" s="1345"/>
      <c r="AH99" s="1345"/>
      <c r="AI99" s="1345"/>
      <c r="AJ99" s="219">
        <f>SUM(F99:AE99)</f>
        <v>0</v>
      </c>
      <c r="AK99" s="220">
        <f>SUM(F100:AE100)</f>
        <v>0</v>
      </c>
    </row>
    <row r="100" spans="1:37">
      <c r="A100" s="221"/>
      <c r="B100" s="40"/>
      <c r="C100" s="98">
        <f>SUM(AJ97:AK100)</f>
        <v>0</v>
      </c>
      <c r="D100" s="222" t="s">
        <v>55</v>
      </c>
      <c r="E100" s="1381"/>
      <c r="F100" s="1381"/>
      <c r="G100" s="1380"/>
      <c r="H100" s="1376"/>
      <c r="I100" s="1376"/>
      <c r="J100" s="1376"/>
      <c r="K100" s="1376"/>
      <c r="L100" s="1376"/>
      <c r="M100" s="1376"/>
      <c r="N100" s="1375"/>
      <c r="O100" s="1376"/>
      <c r="P100" s="1376"/>
      <c r="Q100" s="1376"/>
      <c r="R100" s="1376"/>
      <c r="S100" s="1378"/>
      <c r="T100" s="1376"/>
      <c r="U100" s="1375"/>
      <c r="V100" s="1376"/>
      <c r="W100" s="1376"/>
      <c r="X100" s="1376"/>
      <c r="Y100" s="1376"/>
      <c r="Z100" s="1376"/>
      <c r="AA100" s="1376"/>
      <c r="AB100" s="1375"/>
      <c r="AC100" s="1376"/>
      <c r="AD100" s="1376"/>
      <c r="AE100" s="1376"/>
      <c r="AF100" s="1376"/>
      <c r="AG100" s="1378"/>
      <c r="AH100" s="1376"/>
      <c r="AI100" s="1376"/>
      <c r="AJ100" s="247"/>
      <c r="AK100" s="248"/>
    </row>
    <row r="101" spans="1:37" ht="12.75" customHeight="1">
      <c r="A101" s="142"/>
      <c r="B101" s="29"/>
      <c r="C101" s="10" t="s">
        <v>58</v>
      </c>
      <c r="D101" s="207" t="s">
        <v>7</v>
      </c>
      <c r="E101" s="1384"/>
      <c r="F101" s="1338"/>
      <c r="G101" s="1843"/>
      <c r="H101" s="1844"/>
      <c r="I101" s="1384"/>
      <c r="J101" s="1384"/>
      <c r="K101" s="1384"/>
      <c r="L101" s="1384"/>
      <c r="M101" s="1384"/>
      <c r="N101" s="1385"/>
      <c r="O101" s="1384"/>
      <c r="P101" s="1384"/>
      <c r="Q101" s="1384"/>
      <c r="R101" s="1384"/>
      <c r="S101" s="1396"/>
      <c r="T101" s="1384"/>
      <c r="U101" s="1385"/>
      <c r="V101" s="1384"/>
      <c r="W101" s="1384"/>
      <c r="X101" s="1384"/>
      <c r="Y101" s="1384"/>
      <c r="Z101" s="1384"/>
      <c r="AA101" s="1384"/>
      <c r="AB101" s="1385"/>
      <c r="AC101" s="1384"/>
      <c r="AD101" s="1384"/>
      <c r="AE101" s="1384"/>
      <c r="AF101" s="1384"/>
      <c r="AG101" s="1396"/>
      <c r="AH101" s="1384"/>
      <c r="AI101" s="1384"/>
      <c r="AJ101" s="82"/>
      <c r="AK101" s="28"/>
    </row>
    <row r="102" spans="1:37">
      <c r="A102" s="142"/>
      <c r="B102" s="214"/>
      <c r="C102" s="10"/>
      <c r="D102" s="215" t="s">
        <v>54</v>
      </c>
      <c r="E102" s="1345"/>
      <c r="F102" s="1352"/>
      <c r="G102" s="1845"/>
      <c r="H102" s="1671"/>
      <c r="I102" s="1345"/>
      <c r="J102" s="1345"/>
      <c r="K102" s="1345"/>
      <c r="L102" s="1345"/>
      <c r="M102" s="1345"/>
      <c r="N102" s="1344"/>
      <c r="O102" s="1345"/>
      <c r="P102" s="1345"/>
      <c r="Q102" s="1345"/>
      <c r="R102" s="1345"/>
      <c r="S102" s="1345"/>
      <c r="T102" s="1345"/>
      <c r="U102" s="1344"/>
      <c r="V102" s="1345"/>
      <c r="W102" s="1345"/>
      <c r="X102" s="1345"/>
      <c r="Y102" s="1345"/>
      <c r="Z102" s="1345"/>
      <c r="AA102" s="1345"/>
      <c r="AB102" s="1344"/>
      <c r="AC102" s="1345"/>
      <c r="AD102" s="1345"/>
      <c r="AE102" s="1345"/>
      <c r="AF102" s="1345"/>
      <c r="AG102" s="1345"/>
      <c r="AH102" s="1345"/>
      <c r="AI102" s="1345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1400"/>
      <c r="F103" s="1405"/>
      <c r="G103" s="1404"/>
      <c r="H103" s="1400"/>
      <c r="I103" s="1400"/>
      <c r="J103" s="1400"/>
      <c r="K103" s="1400"/>
      <c r="L103" s="1400"/>
      <c r="M103" s="1400"/>
      <c r="N103" s="1399"/>
      <c r="O103" s="1400"/>
      <c r="P103" s="1400"/>
      <c r="Q103" s="1400"/>
      <c r="R103" s="1400"/>
      <c r="S103" s="1403"/>
      <c r="T103" s="1376"/>
      <c r="U103" s="1399"/>
      <c r="V103" s="1400"/>
      <c r="W103" s="1400"/>
      <c r="X103" s="1400"/>
      <c r="Y103" s="1400"/>
      <c r="Z103" s="1400"/>
      <c r="AA103" s="1400"/>
      <c r="AB103" s="1399"/>
      <c r="AC103" s="1400"/>
      <c r="AD103" s="1400"/>
      <c r="AE103" s="1400"/>
      <c r="AF103" s="1400"/>
      <c r="AG103" s="1403"/>
      <c r="AH103" s="1376"/>
      <c r="AI103" s="1400"/>
      <c r="AJ103" s="247"/>
      <c r="AK103" s="248"/>
    </row>
    <row r="104" spans="1:37">
      <c r="A104" s="221"/>
      <c r="B104" s="249"/>
      <c r="C104" s="250"/>
      <c r="D104" s="222"/>
      <c r="E104" s="1407"/>
      <c r="F104" s="1675"/>
      <c r="G104" s="1407"/>
      <c r="H104" s="1407"/>
      <c r="I104" s="1407"/>
      <c r="J104" s="1407"/>
      <c r="K104" s="1407"/>
      <c r="L104" s="1407"/>
      <c r="M104" s="1407"/>
      <c r="N104" s="1407"/>
      <c r="O104" s="1407"/>
      <c r="P104" s="1407"/>
      <c r="Q104" s="1407"/>
      <c r="R104" s="1407"/>
      <c r="S104" s="1407"/>
      <c r="T104" s="1407"/>
      <c r="U104" s="1407"/>
      <c r="V104" s="1407"/>
      <c r="W104" s="1407"/>
      <c r="X104" s="1407"/>
      <c r="Y104" s="1407"/>
      <c r="Z104" s="1407"/>
      <c r="AA104" s="1407"/>
      <c r="AB104" s="1407"/>
      <c r="AC104" s="1407"/>
      <c r="AD104" s="1407"/>
      <c r="AE104" s="1407"/>
      <c r="AF104" s="1407"/>
      <c r="AG104" s="1846"/>
      <c r="AH104" s="1846"/>
      <c r="AI104" s="1846"/>
      <c r="AJ104" s="247"/>
      <c r="AK104" s="248"/>
    </row>
    <row r="105" spans="1:37">
      <c r="A105" s="142"/>
      <c r="B105" s="29"/>
      <c r="C105" s="12" t="s">
        <v>430</v>
      </c>
      <c r="D105" s="207" t="s">
        <v>7</v>
      </c>
      <c r="E105" s="1334"/>
      <c r="F105" s="1676" t="s">
        <v>199</v>
      </c>
      <c r="G105" s="1333" t="s">
        <v>322</v>
      </c>
      <c r="H105" s="1334"/>
      <c r="I105" s="1334"/>
      <c r="J105" s="1334"/>
      <c r="K105" s="1334"/>
      <c r="L105" s="1339" t="s">
        <v>29</v>
      </c>
      <c r="M105" s="1334" t="s">
        <v>11</v>
      </c>
      <c r="N105" s="1333" t="s">
        <v>431</v>
      </c>
      <c r="O105" s="1339" t="s">
        <v>29</v>
      </c>
      <c r="P105" s="1339" t="s">
        <v>31</v>
      </c>
      <c r="Q105" s="1339" t="s">
        <v>31</v>
      </c>
      <c r="R105" s="1334"/>
      <c r="S105" s="1339"/>
      <c r="T105" s="1334" t="s">
        <v>11</v>
      </c>
      <c r="U105" s="1333" t="s">
        <v>201</v>
      </c>
      <c r="V105" s="1334"/>
      <c r="W105" s="1334"/>
      <c r="X105" s="1334"/>
      <c r="Y105" s="1339" t="s">
        <v>201</v>
      </c>
      <c r="Z105" s="1339" t="s">
        <v>201</v>
      </c>
      <c r="AA105" s="1339" t="s">
        <v>201</v>
      </c>
      <c r="AB105" s="1333" t="s">
        <v>322</v>
      </c>
      <c r="AC105" s="1334"/>
      <c r="AD105" s="1334" t="s">
        <v>199</v>
      </c>
      <c r="AE105" s="1334" t="s">
        <v>322</v>
      </c>
      <c r="AF105" s="1334"/>
      <c r="AG105" s="1339"/>
      <c r="AH105" s="1334"/>
      <c r="AI105" s="1334"/>
      <c r="AJ105" s="82"/>
      <c r="AK105" s="28"/>
    </row>
    <row r="106" spans="1:37">
      <c r="A106" s="142"/>
      <c r="B106" s="214"/>
      <c r="C106" s="12"/>
      <c r="D106" s="215" t="s">
        <v>54</v>
      </c>
      <c r="E106" s="1345"/>
      <c r="F106" s="1677"/>
      <c r="G106" s="1344"/>
      <c r="H106" s="1345"/>
      <c r="I106" s="1345"/>
      <c r="J106" s="1345"/>
      <c r="K106" s="1345"/>
      <c r="L106" s="1345"/>
      <c r="M106" s="1345"/>
      <c r="N106" s="1344"/>
      <c r="O106" s="1345"/>
      <c r="P106" s="1345"/>
      <c r="Q106" s="1345"/>
      <c r="R106" s="1345"/>
      <c r="S106" s="1348"/>
      <c r="T106" s="1345"/>
      <c r="U106" s="1344"/>
      <c r="V106" s="1345"/>
      <c r="W106" s="1345"/>
      <c r="X106" s="1345"/>
      <c r="Y106" s="1345"/>
      <c r="Z106" s="1345"/>
      <c r="AA106" s="1345" t="s">
        <v>199</v>
      </c>
      <c r="AB106" s="1344"/>
      <c r="AC106" s="1345"/>
      <c r="AD106" s="1345"/>
      <c r="AE106" s="1345"/>
      <c r="AF106" s="1345"/>
      <c r="AG106" s="1348"/>
      <c r="AH106" s="1345"/>
      <c r="AI106" s="1345"/>
      <c r="AJ106" s="219">
        <f>SUM(F106:AE106)</f>
        <v>0</v>
      </c>
      <c r="AK106" s="220">
        <f>SUM(F107:AE107)</f>
        <v>0</v>
      </c>
    </row>
    <row r="107" spans="1:37">
      <c r="A107" s="221"/>
      <c r="B107" s="249"/>
      <c r="C107" s="250">
        <f>SUM(AJ106:AK107)</f>
        <v>0</v>
      </c>
      <c r="D107" s="222" t="s">
        <v>55</v>
      </c>
      <c r="E107" s="1400"/>
      <c r="F107" s="1678"/>
      <c r="G107" s="1399"/>
      <c r="H107" s="1400"/>
      <c r="I107" s="1400"/>
      <c r="J107" s="1400"/>
      <c r="K107" s="1400"/>
      <c r="L107" s="1400"/>
      <c r="M107" s="1400"/>
      <c r="N107" s="1375"/>
      <c r="O107" s="1400"/>
      <c r="P107" s="1400"/>
      <c r="Q107" s="1400"/>
      <c r="R107" s="1400"/>
      <c r="S107" s="1403"/>
      <c r="T107" s="1400"/>
      <c r="U107" s="1399"/>
      <c r="V107" s="1400"/>
      <c r="W107" s="1400"/>
      <c r="X107" s="1400"/>
      <c r="Y107" s="1400"/>
      <c r="Z107" s="1400"/>
      <c r="AA107" s="1400"/>
      <c r="AB107" s="1399"/>
      <c r="AC107" s="1400"/>
      <c r="AD107" s="1400"/>
      <c r="AE107" s="1400"/>
      <c r="AF107" s="1400"/>
      <c r="AG107" s="1403"/>
      <c r="AH107" s="1400"/>
      <c r="AI107" s="1400"/>
      <c r="AJ107" s="247"/>
      <c r="AK107" s="248"/>
    </row>
    <row r="108" spans="1:37">
      <c r="A108" s="142"/>
      <c r="B108" s="29"/>
      <c r="C108" s="12" t="s">
        <v>432</v>
      </c>
      <c r="D108" s="207" t="s">
        <v>7</v>
      </c>
      <c r="E108" s="1847"/>
      <c r="F108" s="1848"/>
      <c r="G108" s="1849"/>
      <c r="H108" s="1850">
        <v>0.32638888888888901</v>
      </c>
      <c r="I108" s="1847">
        <v>0.32638888888888901</v>
      </c>
      <c r="J108" s="1847"/>
      <c r="K108" s="1847"/>
      <c r="L108" s="1847"/>
      <c r="M108" s="1847"/>
      <c r="N108" s="1851"/>
      <c r="O108" s="1847">
        <v>0.25</v>
      </c>
      <c r="P108" s="1847" t="s">
        <v>11</v>
      </c>
      <c r="Q108" s="1847">
        <v>0.25</v>
      </c>
      <c r="R108" s="1847">
        <v>0.25</v>
      </c>
      <c r="S108" s="1852"/>
      <c r="T108" s="1847"/>
      <c r="U108" s="1851"/>
      <c r="V108" s="1847">
        <v>0.32638888888888901</v>
      </c>
      <c r="W108" s="1847">
        <v>0.32638888888888901</v>
      </c>
      <c r="X108" s="1847"/>
      <c r="Y108" s="1847"/>
      <c r="Z108" s="1847"/>
      <c r="AA108" s="1847"/>
      <c r="AB108" s="1851"/>
      <c r="AC108" s="1847">
        <v>0.25</v>
      </c>
      <c r="AD108" s="1847" t="s">
        <v>11</v>
      </c>
      <c r="AE108" s="1847">
        <v>0.25</v>
      </c>
      <c r="AF108" s="1847">
        <v>0.25</v>
      </c>
      <c r="AG108" s="1852"/>
      <c r="AH108" s="1847"/>
      <c r="AI108" s="1847"/>
      <c r="AJ108" s="82"/>
      <c r="AK108" s="28"/>
    </row>
    <row r="109" spans="1:37">
      <c r="A109" s="142"/>
      <c r="B109" s="214"/>
      <c r="C109" s="12"/>
      <c r="D109" s="215" t="s">
        <v>54</v>
      </c>
      <c r="E109" s="1853"/>
      <c r="F109" s="1854"/>
      <c r="G109" s="1855"/>
      <c r="H109" s="1853"/>
      <c r="I109" s="1853"/>
      <c r="J109" s="1853"/>
      <c r="K109" s="1853"/>
      <c r="L109" s="1853"/>
      <c r="M109" s="1853"/>
      <c r="N109" s="1855"/>
      <c r="O109" s="1853"/>
      <c r="P109" s="1853"/>
      <c r="Q109" s="1853"/>
      <c r="R109" s="1853"/>
      <c r="S109" s="1853"/>
      <c r="T109" s="1853"/>
      <c r="U109" s="1855"/>
      <c r="V109" s="1853"/>
      <c r="W109" s="1853"/>
      <c r="X109" s="1853"/>
      <c r="Y109" s="1853"/>
      <c r="Z109" s="1853"/>
      <c r="AA109" s="1853"/>
      <c r="AB109" s="1855"/>
      <c r="AC109" s="1853"/>
      <c r="AD109" s="1853"/>
      <c r="AE109" s="1853"/>
      <c r="AF109" s="1853"/>
      <c r="AG109" s="1853"/>
      <c r="AH109" s="1853"/>
      <c r="AI109" s="1853"/>
      <c r="AJ109" s="219">
        <f>SUM(F109:AE109)</f>
        <v>0</v>
      </c>
      <c r="AK109" s="220">
        <f>SUM(F110:AE110)</f>
        <v>0</v>
      </c>
    </row>
    <row r="110" spans="1:37">
      <c r="A110" s="221"/>
      <c r="B110" s="249"/>
      <c r="C110" s="250">
        <f>SUM(AJ109:AK110)</f>
        <v>0</v>
      </c>
      <c r="D110" s="222" t="s">
        <v>55</v>
      </c>
      <c r="E110" s="1856"/>
      <c r="F110" s="1857"/>
      <c r="G110" s="1858"/>
      <c r="H110" s="1856"/>
      <c r="I110" s="1856"/>
      <c r="J110" s="1856"/>
      <c r="K110" s="1856"/>
      <c r="L110" s="1856"/>
      <c r="M110" s="1856"/>
      <c r="N110" s="1858"/>
      <c r="O110" s="1856"/>
      <c r="P110" s="1856"/>
      <c r="Q110" s="1856"/>
      <c r="R110" s="1856"/>
      <c r="S110" s="1859"/>
      <c r="T110" s="1856"/>
      <c r="U110" s="1858"/>
      <c r="V110" s="1856"/>
      <c r="W110" s="1856"/>
      <c r="X110" s="1856"/>
      <c r="Y110" s="1856"/>
      <c r="Z110" s="1856"/>
      <c r="AA110" s="1856"/>
      <c r="AB110" s="1858"/>
      <c r="AC110" s="1856"/>
      <c r="AD110" s="1856"/>
      <c r="AE110" s="1856"/>
      <c r="AF110" s="1856"/>
      <c r="AG110" s="1859"/>
      <c r="AH110" s="1856"/>
      <c r="AI110" s="1856"/>
      <c r="AJ110" s="247"/>
      <c r="AK110" s="248"/>
    </row>
    <row r="111" spans="1:37">
      <c r="A111" s="221"/>
      <c r="B111" s="251"/>
      <c r="C111" s="252"/>
      <c r="D111" s="253"/>
      <c r="E111" s="226"/>
      <c r="F111" s="254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55"/>
      <c r="U111" s="226"/>
      <c r="V111" s="256"/>
      <c r="W111" s="255"/>
      <c r="X111" s="257"/>
      <c r="Y111" s="257"/>
      <c r="Z111" s="257"/>
      <c r="AA111" s="257"/>
      <c r="AB111" s="257"/>
      <c r="AC111" s="257"/>
      <c r="AD111" s="226"/>
      <c r="AE111" s="226"/>
      <c r="AF111" s="257"/>
      <c r="AG111" s="257"/>
      <c r="AH111" s="257"/>
      <c r="AI111" s="257"/>
      <c r="AJ111" s="258"/>
      <c r="AK111" s="248"/>
    </row>
    <row r="112" spans="1:37">
      <c r="A112" s="259" t="s">
        <v>4</v>
      </c>
      <c r="B112" s="260" t="s">
        <v>5</v>
      </c>
      <c r="C112" s="261" t="s">
        <v>27</v>
      </c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28"/>
      <c r="AK112" s="28"/>
    </row>
    <row r="113" spans="1:37">
      <c r="A113" s="262">
        <v>5</v>
      </c>
      <c r="B113" s="263"/>
      <c r="C113" s="264" t="s">
        <v>60</v>
      </c>
      <c r="D113" s="262" t="s">
        <v>29</v>
      </c>
      <c r="E113" s="265">
        <f t="shared" ref="E113:AI113" si="13">COUNTIF(E$85:E$110,$D$113)</f>
        <v>1</v>
      </c>
      <c r="F113" s="265">
        <f t="shared" si="13"/>
        <v>1</v>
      </c>
      <c r="G113" s="265">
        <f t="shared" si="13"/>
        <v>0</v>
      </c>
      <c r="H113" s="265">
        <f t="shared" si="13"/>
        <v>1</v>
      </c>
      <c r="I113" s="265">
        <f t="shared" si="13"/>
        <v>1</v>
      </c>
      <c r="J113" s="265">
        <f t="shared" si="13"/>
        <v>0</v>
      </c>
      <c r="K113" s="265">
        <f t="shared" si="13"/>
        <v>1</v>
      </c>
      <c r="L113" s="265">
        <f t="shared" si="13"/>
        <v>2</v>
      </c>
      <c r="M113" s="265">
        <f t="shared" si="13"/>
        <v>1</v>
      </c>
      <c r="N113" s="265">
        <f t="shared" si="13"/>
        <v>0</v>
      </c>
      <c r="O113" s="265">
        <f t="shared" si="13"/>
        <v>1</v>
      </c>
      <c r="P113" s="265">
        <f t="shared" si="13"/>
        <v>0</v>
      </c>
      <c r="Q113" s="265">
        <f t="shared" si="13"/>
        <v>1</v>
      </c>
      <c r="R113" s="265">
        <f t="shared" si="13"/>
        <v>1</v>
      </c>
      <c r="S113" s="265">
        <f t="shared" si="13"/>
        <v>1</v>
      </c>
      <c r="T113" s="265">
        <f t="shared" si="13"/>
        <v>1</v>
      </c>
      <c r="U113" s="265">
        <f t="shared" si="13"/>
        <v>0</v>
      </c>
      <c r="V113" s="265">
        <f t="shared" si="13"/>
        <v>1</v>
      </c>
      <c r="W113" s="265">
        <f t="shared" si="13"/>
        <v>1</v>
      </c>
      <c r="X113" s="265">
        <f t="shared" si="13"/>
        <v>0</v>
      </c>
      <c r="Y113" s="265">
        <f t="shared" si="13"/>
        <v>1</v>
      </c>
      <c r="Z113" s="265">
        <f t="shared" si="13"/>
        <v>1</v>
      </c>
      <c r="AA113" s="265">
        <f t="shared" si="13"/>
        <v>1</v>
      </c>
      <c r="AB113" s="265">
        <f t="shared" si="13"/>
        <v>0</v>
      </c>
      <c r="AC113" s="265">
        <f t="shared" si="13"/>
        <v>0</v>
      </c>
      <c r="AD113" s="265">
        <f t="shared" si="13"/>
        <v>0</v>
      </c>
      <c r="AE113" s="265">
        <f t="shared" si="13"/>
        <v>1</v>
      </c>
      <c r="AF113" s="265">
        <f t="shared" si="13"/>
        <v>1</v>
      </c>
      <c r="AG113" s="265">
        <f t="shared" si="13"/>
        <v>0</v>
      </c>
      <c r="AH113" s="265">
        <f t="shared" si="13"/>
        <v>0</v>
      </c>
      <c r="AI113" s="265">
        <f t="shared" si="13"/>
        <v>0</v>
      </c>
      <c r="AJ113" s="266"/>
      <c r="AK113" s="266"/>
    </row>
    <row r="114" spans="1:37">
      <c r="A114" s="262">
        <v>9</v>
      </c>
      <c r="B114" s="262">
        <v>3</v>
      </c>
      <c r="C114" s="264" t="s">
        <v>61</v>
      </c>
      <c r="D114" s="262" t="s">
        <v>62</v>
      </c>
      <c r="E114" s="265">
        <f t="shared" ref="E114:AI114" ca="1" si="14">COUNTIF(E$85:E$326,$D$114)</f>
        <v>1</v>
      </c>
      <c r="F114" s="265">
        <f t="shared" ca="1" si="14"/>
        <v>0</v>
      </c>
      <c r="G114" s="265">
        <f t="shared" ca="1" si="14"/>
        <v>1</v>
      </c>
      <c r="H114" s="265">
        <f t="shared" ca="1" si="14"/>
        <v>0</v>
      </c>
      <c r="I114" s="265">
        <f t="shared" ca="1" si="14"/>
        <v>0</v>
      </c>
      <c r="J114" s="265">
        <f t="shared" ca="1" si="14"/>
        <v>1</v>
      </c>
      <c r="K114" s="265">
        <f t="shared" ca="1" si="14"/>
        <v>0</v>
      </c>
      <c r="L114" s="265">
        <f t="shared" ca="1" si="14"/>
        <v>0</v>
      </c>
      <c r="M114" s="265">
        <f t="shared" ca="1" si="14"/>
        <v>0</v>
      </c>
      <c r="N114" s="265">
        <f t="shared" ca="1" si="14"/>
        <v>0</v>
      </c>
      <c r="O114" s="265">
        <f t="shared" ca="1" si="14"/>
        <v>1</v>
      </c>
      <c r="P114" s="265">
        <f t="shared" ca="1" si="14"/>
        <v>0</v>
      </c>
      <c r="Q114" s="265">
        <f t="shared" ca="1" si="14"/>
        <v>0</v>
      </c>
      <c r="R114" s="265">
        <f t="shared" ca="1" si="14"/>
        <v>0</v>
      </c>
      <c r="S114" s="265">
        <f t="shared" ca="1" si="14"/>
        <v>0</v>
      </c>
      <c r="T114" s="265">
        <f t="shared" ca="1" si="14"/>
        <v>0</v>
      </c>
      <c r="U114" s="265">
        <f t="shared" ca="1" si="14"/>
        <v>0</v>
      </c>
      <c r="V114" s="265">
        <f t="shared" ca="1" si="14"/>
        <v>0</v>
      </c>
      <c r="W114" s="265">
        <f t="shared" ca="1" si="14"/>
        <v>0</v>
      </c>
      <c r="X114" s="265">
        <f t="shared" ca="1" si="14"/>
        <v>1</v>
      </c>
      <c r="Y114" s="265">
        <f t="shared" ca="1" si="14"/>
        <v>0</v>
      </c>
      <c r="Z114" s="265">
        <f t="shared" ca="1" si="14"/>
        <v>0</v>
      </c>
      <c r="AA114" s="265">
        <f t="shared" ca="1" si="14"/>
        <v>0</v>
      </c>
      <c r="AB114" s="265">
        <f t="shared" ca="1" si="14"/>
        <v>0</v>
      </c>
      <c r="AC114" s="265">
        <f t="shared" ca="1" si="14"/>
        <v>1</v>
      </c>
      <c r="AD114" s="265">
        <f t="shared" ca="1" si="14"/>
        <v>0</v>
      </c>
      <c r="AE114" s="265">
        <f t="shared" ca="1" si="14"/>
        <v>0</v>
      </c>
      <c r="AF114" s="265">
        <f t="shared" ca="1" si="14"/>
        <v>0</v>
      </c>
      <c r="AG114" s="265">
        <f t="shared" ca="1" si="14"/>
        <v>0</v>
      </c>
      <c r="AH114" s="265">
        <f t="shared" ca="1" si="14"/>
        <v>0</v>
      </c>
      <c r="AI114" s="265">
        <f t="shared" ca="1" si="14"/>
        <v>0</v>
      </c>
      <c r="AJ114" s="266"/>
      <c r="AK114" s="266"/>
    </row>
    <row r="115" spans="1:37">
      <c r="A115" s="262">
        <v>4</v>
      </c>
      <c r="B115" s="262">
        <v>3</v>
      </c>
      <c r="C115" s="264" t="s">
        <v>63</v>
      </c>
      <c r="D115" s="262" t="s">
        <v>31</v>
      </c>
      <c r="E115" s="265">
        <f t="shared" ref="E115:AI115" si="15">COUNTIF(E$85:E$110,$D$115)</f>
        <v>0</v>
      </c>
      <c r="F115" s="265">
        <f t="shared" si="15"/>
        <v>0</v>
      </c>
      <c r="G115" s="265">
        <f t="shared" si="15"/>
        <v>0</v>
      </c>
      <c r="H115" s="265">
        <f t="shared" si="15"/>
        <v>1</v>
      </c>
      <c r="I115" s="265">
        <f t="shared" si="15"/>
        <v>1</v>
      </c>
      <c r="J115" s="265">
        <f t="shared" si="15"/>
        <v>0</v>
      </c>
      <c r="K115" s="265">
        <f t="shared" si="15"/>
        <v>1</v>
      </c>
      <c r="L115" s="265">
        <f t="shared" si="15"/>
        <v>0</v>
      </c>
      <c r="M115" s="265">
        <f t="shared" si="15"/>
        <v>0</v>
      </c>
      <c r="N115" s="265">
        <f t="shared" si="15"/>
        <v>0</v>
      </c>
      <c r="O115" s="265">
        <f t="shared" si="15"/>
        <v>0</v>
      </c>
      <c r="P115" s="265">
        <f t="shared" si="15"/>
        <v>1</v>
      </c>
      <c r="Q115" s="265">
        <f t="shared" si="15"/>
        <v>2</v>
      </c>
      <c r="R115" s="265">
        <f t="shared" si="15"/>
        <v>1</v>
      </c>
      <c r="S115" s="265">
        <f t="shared" si="15"/>
        <v>0</v>
      </c>
      <c r="T115" s="265">
        <f t="shared" si="15"/>
        <v>0</v>
      </c>
      <c r="U115" s="265">
        <f t="shared" si="15"/>
        <v>0</v>
      </c>
      <c r="V115" s="265">
        <f t="shared" si="15"/>
        <v>1</v>
      </c>
      <c r="W115" s="265">
        <f t="shared" si="15"/>
        <v>1</v>
      </c>
      <c r="X115" s="265">
        <f t="shared" si="15"/>
        <v>0</v>
      </c>
      <c r="Y115" s="265">
        <f t="shared" si="15"/>
        <v>1</v>
      </c>
      <c r="Z115" s="265">
        <f t="shared" si="15"/>
        <v>0</v>
      </c>
      <c r="AA115" s="265">
        <f t="shared" si="15"/>
        <v>0</v>
      </c>
      <c r="AB115" s="265">
        <f t="shared" si="15"/>
        <v>0</v>
      </c>
      <c r="AC115" s="265">
        <f t="shared" si="15"/>
        <v>0</v>
      </c>
      <c r="AD115" s="265">
        <f t="shared" si="15"/>
        <v>0</v>
      </c>
      <c r="AE115" s="265">
        <f t="shared" si="15"/>
        <v>1</v>
      </c>
      <c r="AF115" s="265">
        <f t="shared" si="15"/>
        <v>1</v>
      </c>
      <c r="AG115" s="265">
        <f t="shared" si="15"/>
        <v>0</v>
      </c>
      <c r="AH115" s="265">
        <f t="shared" si="15"/>
        <v>0</v>
      </c>
      <c r="AI115" s="265">
        <f t="shared" si="15"/>
        <v>0</v>
      </c>
      <c r="AJ115" s="266"/>
      <c r="AK115" s="266"/>
    </row>
    <row r="116" spans="1:37">
      <c r="A116" s="267"/>
      <c r="B116" s="267"/>
      <c r="C116" s="268"/>
      <c r="D116" s="268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69"/>
      <c r="AA116" s="269"/>
      <c r="AB116" s="269"/>
      <c r="AC116" s="269"/>
      <c r="AD116" s="269"/>
      <c r="AE116" s="269"/>
      <c r="AF116" s="269"/>
      <c r="AG116" s="269"/>
      <c r="AH116" s="269"/>
      <c r="AI116" s="269"/>
      <c r="AJ116" s="266"/>
      <c r="AK116" s="266"/>
    </row>
    <row r="117" spans="1:37">
      <c r="A117" s="139" t="s">
        <v>32</v>
      </c>
      <c r="B117" s="198"/>
      <c r="C117" s="270">
        <f>SUM(AJ85:AJ110)</f>
        <v>0</v>
      </c>
      <c r="D117" s="271"/>
      <c r="E117" s="272">
        <f t="shared" ref="E117:AI117" si="16">SUM(E85:E103)</f>
        <v>0</v>
      </c>
      <c r="F117" s="272">
        <f t="shared" si="16"/>
        <v>0</v>
      </c>
      <c r="G117" s="272">
        <f t="shared" si="16"/>
        <v>0</v>
      </c>
      <c r="H117" s="272">
        <f t="shared" si="16"/>
        <v>0</v>
      </c>
      <c r="I117" s="272">
        <f t="shared" si="16"/>
        <v>0</v>
      </c>
      <c r="J117" s="272">
        <f t="shared" si="16"/>
        <v>0</v>
      </c>
      <c r="K117" s="272">
        <f t="shared" si="16"/>
        <v>0</v>
      </c>
      <c r="L117" s="272">
        <f t="shared" si="16"/>
        <v>0</v>
      </c>
      <c r="M117" s="272">
        <f t="shared" si="16"/>
        <v>0</v>
      </c>
      <c r="N117" s="272">
        <f t="shared" si="16"/>
        <v>0</v>
      </c>
      <c r="O117" s="272">
        <f t="shared" si="16"/>
        <v>0</v>
      </c>
      <c r="P117" s="272">
        <f t="shared" si="16"/>
        <v>0</v>
      </c>
      <c r="Q117" s="272">
        <f t="shared" si="16"/>
        <v>0</v>
      </c>
      <c r="R117" s="272">
        <f t="shared" si="16"/>
        <v>0</v>
      </c>
      <c r="S117" s="272">
        <f t="shared" si="16"/>
        <v>0</v>
      </c>
      <c r="T117" s="272">
        <f t="shared" si="16"/>
        <v>0</v>
      </c>
      <c r="U117" s="272">
        <f t="shared" si="16"/>
        <v>0</v>
      </c>
      <c r="V117" s="272">
        <f t="shared" si="16"/>
        <v>0</v>
      </c>
      <c r="W117" s="272">
        <f t="shared" si="16"/>
        <v>0</v>
      </c>
      <c r="X117" s="272">
        <f t="shared" si="16"/>
        <v>0</v>
      </c>
      <c r="Y117" s="272">
        <f t="shared" si="16"/>
        <v>0</v>
      </c>
      <c r="Z117" s="272">
        <f t="shared" si="16"/>
        <v>0</v>
      </c>
      <c r="AA117" s="272">
        <f t="shared" si="16"/>
        <v>0</v>
      </c>
      <c r="AB117" s="272">
        <f t="shared" si="16"/>
        <v>0</v>
      </c>
      <c r="AC117" s="272">
        <f t="shared" si="16"/>
        <v>0</v>
      </c>
      <c r="AD117" s="272">
        <f t="shared" si="16"/>
        <v>0</v>
      </c>
      <c r="AE117" s="272">
        <f t="shared" si="16"/>
        <v>0</v>
      </c>
      <c r="AF117" s="272">
        <f t="shared" si="16"/>
        <v>0</v>
      </c>
      <c r="AG117" s="272">
        <f t="shared" si="16"/>
        <v>0</v>
      </c>
      <c r="AH117" s="272">
        <f t="shared" si="16"/>
        <v>0</v>
      </c>
      <c r="AI117" s="272">
        <f t="shared" si="16"/>
        <v>0</v>
      </c>
      <c r="AJ117" s="273">
        <f>SUM(F117:AC117)</f>
        <v>0</v>
      </c>
      <c r="AK117" s="133" t="s">
        <v>33</v>
      </c>
    </row>
    <row r="118" spans="1:37">
      <c r="A118" s="274" t="s">
        <v>34</v>
      </c>
      <c r="B118" s="275"/>
      <c r="C118" s="276">
        <f>SUM(AK85:AK110)</f>
        <v>0</v>
      </c>
      <c r="D118" s="271"/>
      <c r="E118" s="277" t="str">
        <f>IF(E117=12,1,"ERRORE")</f>
        <v>ERRORE</v>
      </c>
      <c r="F118" s="277" t="str">
        <f>IF(F117=12,1,"ERRORE")</f>
        <v>ERRORE</v>
      </c>
      <c r="G118" s="277" t="str">
        <f>IF(G117=7,1,"ERRORE")</f>
        <v>ERRORE</v>
      </c>
      <c r="H118" s="277" t="str">
        <f t="shared" ref="H118:M118" si="17">IF(H117=12,1,"ERRORE")</f>
        <v>ERRORE</v>
      </c>
      <c r="I118" s="277" t="str">
        <f t="shared" si="17"/>
        <v>ERRORE</v>
      </c>
      <c r="J118" s="277" t="str">
        <f t="shared" si="17"/>
        <v>ERRORE</v>
      </c>
      <c r="K118" s="277" t="str">
        <f t="shared" si="17"/>
        <v>ERRORE</v>
      </c>
      <c r="L118" s="277" t="str">
        <f t="shared" si="17"/>
        <v>ERRORE</v>
      </c>
      <c r="M118" s="277" t="str">
        <f t="shared" si="17"/>
        <v>ERRORE</v>
      </c>
      <c r="N118" s="277" t="str">
        <f>IF(N117=7,1,"ERRORE")</f>
        <v>ERRORE</v>
      </c>
      <c r="O118" s="277" t="str">
        <f t="shared" ref="O118:T118" si="18">IF(O117=12,1,"ERRORE")</f>
        <v>ERRORE</v>
      </c>
      <c r="P118" s="277" t="str">
        <f t="shared" si="18"/>
        <v>ERRORE</v>
      </c>
      <c r="Q118" s="277" t="str">
        <f t="shared" si="18"/>
        <v>ERRORE</v>
      </c>
      <c r="R118" s="277" t="str">
        <f t="shared" si="18"/>
        <v>ERRORE</v>
      </c>
      <c r="S118" s="277" t="str">
        <f t="shared" si="18"/>
        <v>ERRORE</v>
      </c>
      <c r="T118" s="277" t="str">
        <f t="shared" si="18"/>
        <v>ERRORE</v>
      </c>
      <c r="U118" s="277" t="str">
        <f>IF(U117=7,1,"ERRORE")</f>
        <v>ERRORE</v>
      </c>
      <c r="V118" s="277" t="str">
        <f t="shared" ref="V118:AA118" si="19">IF(V117=12,1,"ERRORE")</f>
        <v>ERRORE</v>
      </c>
      <c r="W118" s="277" t="str">
        <f t="shared" si="19"/>
        <v>ERRORE</v>
      </c>
      <c r="X118" s="277" t="str">
        <f t="shared" si="19"/>
        <v>ERRORE</v>
      </c>
      <c r="Y118" s="277" t="str">
        <f t="shared" si="19"/>
        <v>ERRORE</v>
      </c>
      <c r="Z118" s="277" t="str">
        <f t="shared" si="19"/>
        <v>ERRORE</v>
      </c>
      <c r="AA118" s="277" t="str">
        <f t="shared" si="19"/>
        <v>ERRORE</v>
      </c>
      <c r="AB118" s="277" t="str">
        <f>IF(AB117=7,1,"ERRORE")</f>
        <v>ERRORE</v>
      </c>
      <c r="AC118" s="277" t="str">
        <f t="shared" ref="AC118:AH118" si="20">IF(AC117=12,1,"ERRORE")</f>
        <v>ERRORE</v>
      </c>
      <c r="AD118" s="277" t="str">
        <f t="shared" si="20"/>
        <v>ERRORE</v>
      </c>
      <c r="AE118" s="277" t="str">
        <f t="shared" si="20"/>
        <v>ERRORE</v>
      </c>
      <c r="AF118" s="277" t="str">
        <f t="shared" si="20"/>
        <v>ERRORE</v>
      </c>
      <c r="AG118" s="277" t="str">
        <f t="shared" si="20"/>
        <v>ERRORE</v>
      </c>
      <c r="AH118" s="277" t="str">
        <f t="shared" si="20"/>
        <v>ERRORE</v>
      </c>
      <c r="AI118" s="277" t="str">
        <f>IF(AI117=7,1,"ERRORE")</f>
        <v>ERRORE</v>
      </c>
      <c r="AJ118" s="278">
        <f>SUM(AJ85:AK110)</f>
        <v>0</v>
      </c>
      <c r="AK118" s="133" t="s">
        <v>35</v>
      </c>
    </row>
    <row r="119" spans="1:37">
      <c r="A119" s="139" t="s">
        <v>36</v>
      </c>
      <c r="B119" s="198"/>
      <c r="C119" s="141">
        <f>SUM(C117:C118)</f>
        <v>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 t="s">
        <v>64</v>
      </c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</row>
    <row r="121" spans="1:37">
      <c r="B121" s="75"/>
      <c r="C121" s="76"/>
      <c r="D121" s="76"/>
      <c r="E121" s="76"/>
      <c r="F121" s="76"/>
      <c r="G121" s="77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</row>
    <row r="122" spans="1:37">
      <c r="C122" s="16"/>
      <c r="D122" s="17"/>
      <c r="E122" s="18">
        <v>1</v>
      </c>
      <c r="F122" s="18">
        <v>2</v>
      </c>
      <c r="G122" s="18">
        <v>3</v>
      </c>
      <c r="H122" s="18">
        <v>4</v>
      </c>
      <c r="I122" s="18">
        <v>5</v>
      </c>
      <c r="J122" s="18">
        <v>6</v>
      </c>
      <c r="K122" s="18">
        <v>7</v>
      </c>
      <c r="L122" s="18">
        <v>8</v>
      </c>
      <c r="M122" s="18">
        <v>9</v>
      </c>
      <c r="N122" s="18">
        <v>10</v>
      </c>
      <c r="O122" s="18">
        <v>11</v>
      </c>
      <c r="P122" s="18">
        <v>12</v>
      </c>
      <c r="Q122" s="18">
        <v>13</v>
      </c>
      <c r="R122" s="18">
        <v>14</v>
      </c>
      <c r="S122" s="18">
        <v>15</v>
      </c>
      <c r="T122" s="18">
        <v>16</v>
      </c>
      <c r="U122" s="18">
        <v>17</v>
      </c>
      <c r="V122" s="18">
        <v>18</v>
      </c>
      <c r="W122" s="18">
        <v>19</v>
      </c>
      <c r="X122" s="18">
        <v>20</v>
      </c>
      <c r="Y122" s="18">
        <v>21</v>
      </c>
      <c r="Z122" s="18">
        <v>22</v>
      </c>
      <c r="AA122" s="18">
        <v>23</v>
      </c>
      <c r="AB122" s="18">
        <v>24</v>
      </c>
      <c r="AC122" s="279">
        <v>25</v>
      </c>
      <c r="AD122" s="18">
        <v>26</v>
      </c>
      <c r="AE122" s="18">
        <v>27</v>
      </c>
      <c r="AF122" s="279">
        <v>28</v>
      </c>
      <c r="AG122" s="18" t="s">
        <v>433</v>
      </c>
      <c r="AH122" s="202" t="s">
        <v>434</v>
      </c>
      <c r="AI122" s="202" t="s">
        <v>435</v>
      </c>
      <c r="AJ122" s="17"/>
      <c r="AK122" s="17"/>
    </row>
    <row r="123" spans="1:37">
      <c r="B123" s="15" t="s">
        <v>2</v>
      </c>
      <c r="C123" s="280" t="s">
        <v>65</v>
      </c>
      <c r="D123" s="22"/>
      <c r="E123" s="148" t="s">
        <v>188</v>
      </c>
      <c r="F123" s="148" t="s">
        <v>89</v>
      </c>
      <c r="G123" s="1260" t="s">
        <v>4</v>
      </c>
      <c r="H123" s="148" t="s">
        <v>186</v>
      </c>
      <c r="I123" s="148" t="s">
        <v>320</v>
      </c>
      <c r="J123" s="148" t="s">
        <v>321</v>
      </c>
      <c r="K123" s="148" t="s">
        <v>187</v>
      </c>
      <c r="L123" s="148" t="s">
        <v>188</v>
      </c>
      <c r="M123" s="148" t="s">
        <v>89</v>
      </c>
      <c r="N123" s="1260" t="s">
        <v>4</v>
      </c>
      <c r="O123" s="148" t="s">
        <v>186</v>
      </c>
      <c r="P123" s="148" t="s">
        <v>320</v>
      </c>
      <c r="Q123" s="148" t="s">
        <v>321</v>
      </c>
      <c r="R123" s="148" t="s">
        <v>187</v>
      </c>
      <c r="S123" s="148" t="s">
        <v>188</v>
      </c>
      <c r="T123" s="148" t="s">
        <v>89</v>
      </c>
      <c r="U123" s="1260" t="s">
        <v>4</v>
      </c>
      <c r="V123" s="148" t="s">
        <v>186</v>
      </c>
      <c r="W123" s="148" t="s">
        <v>320</v>
      </c>
      <c r="X123" s="148" t="s">
        <v>321</v>
      </c>
      <c r="Y123" s="148" t="s">
        <v>187</v>
      </c>
      <c r="Z123" s="148" t="s">
        <v>188</v>
      </c>
      <c r="AA123" s="148" t="s">
        <v>89</v>
      </c>
      <c r="AB123" s="1260" t="s">
        <v>4</v>
      </c>
      <c r="AC123" s="148" t="s">
        <v>186</v>
      </c>
      <c r="AD123" s="148" t="s">
        <v>320</v>
      </c>
      <c r="AE123" s="148" t="s">
        <v>321</v>
      </c>
      <c r="AF123" s="148" t="s">
        <v>187</v>
      </c>
      <c r="AG123" s="20"/>
      <c r="AH123" s="20"/>
      <c r="AI123" s="20"/>
      <c r="AJ123" s="82" t="s">
        <v>4</v>
      </c>
      <c r="AK123" s="28" t="s">
        <v>5</v>
      </c>
    </row>
    <row r="124" spans="1:37" ht="12.75" customHeight="1">
      <c r="B124" s="83"/>
      <c r="C124" s="9" t="s">
        <v>66</v>
      </c>
      <c r="D124" s="152" t="s">
        <v>7</v>
      </c>
      <c r="E124" s="1860" t="s">
        <v>5</v>
      </c>
      <c r="F124" s="1479" t="s">
        <v>5</v>
      </c>
      <c r="G124" s="1480" t="s">
        <v>88</v>
      </c>
      <c r="H124" s="1479" t="s">
        <v>88</v>
      </c>
      <c r="I124" s="1479" t="s">
        <v>31</v>
      </c>
      <c r="J124" s="1479" t="s">
        <v>31</v>
      </c>
      <c r="K124" s="1481" t="s">
        <v>203</v>
      </c>
      <c r="L124" s="1479" t="s">
        <v>88</v>
      </c>
      <c r="M124" s="1481" t="s">
        <v>201</v>
      </c>
      <c r="N124" s="1480" t="s">
        <v>29</v>
      </c>
      <c r="O124" s="1479" t="s">
        <v>29</v>
      </c>
      <c r="P124" s="1479" t="s">
        <v>88</v>
      </c>
      <c r="Q124" s="1479" t="s">
        <v>5</v>
      </c>
      <c r="R124" s="1479" t="s">
        <v>5</v>
      </c>
      <c r="S124" s="1861" t="s">
        <v>200</v>
      </c>
      <c r="T124" s="1479" t="s">
        <v>88</v>
      </c>
      <c r="U124" s="1480" t="s">
        <v>31</v>
      </c>
      <c r="V124" s="1479" t="s">
        <v>31</v>
      </c>
      <c r="W124" s="1479" t="s">
        <v>31</v>
      </c>
      <c r="X124" s="1479" t="s">
        <v>88</v>
      </c>
      <c r="Y124" s="1861" t="s">
        <v>201</v>
      </c>
      <c r="Z124" s="1479" t="s">
        <v>29</v>
      </c>
      <c r="AA124" s="1479" t="s">
        <v>29</v>
      </c>
      <c r="AB124" s="1480" t="s">
        <v>88</v>
      </c>
      <c r="AC124" s="1479" t="s">
        <v>5</v>
      </c>
      <c r="AD124" s="1479" t="s">
        <v>5</v>
      </c>
      <c r="AE124" s="1479" t="s">
        <v>5</v>
      </c>
      <c r="AF124" s="1479" t="s">
        <v>88</v>
      </c>
      <c r="AG124" s="1336"/>
      <c r="AH124" s="1336"/>
      <c r="AI124" s="1862"/>
      <c r="AJ124" s="32"/>
      <c r="AK124" s="33"/>
    </row>
    <row r="125" spans="1:37">
      <c r="B125" s="281">
        <v>1020</v>
      </c>
      <c r="C125" s="9"/>
      <c r="D125" s="158" t="s">
        <v>8</v>
      </c>
      <c r="E125" s="1453"/>
      <c r="F125" s="1463"/>
      <c r="G125" s="1465"/>
      <c r="H125" s="1463"/>
      <c r="I125" s="1463"/>
      <c r="J125" s="1463"/>
      <c r="K125" s="1451" t="s">
        <v>436</v>
      </c>
      <c r="L125" s="1460" t="s">
        <v>29</v>
      </c>
      <c r="M125" s="1463" t="s">
        <v>88</v>
      </c>
      <c r="N125" s="1465"/>
      <c r="O125" s="1463"/>
      <c r="P125" s="1463"/>
      <c r="Q125" s="1463"/>
      <c r="R125" s="1463"/>
      <c r="S125" s="1451" t="s">
        <v>436</v>
      </c>
      <c r="T125" s="1463"/>
      <c r="U125" s="1465"/>
      <c r="V125" s="1463"/>
      <c r="W125" s="1463"/>
      <c r="X125" s="1463"/>
      <c r="Y125" s="1451" t="s">
        <v>436</v>
      </c>
      <c r="Z125" s="1463"/>
      <c r="AA125" s="1463"/>
      <c r="AB125" s="1465"/>
      <c r="AC125" s="1463"/>
      <c r="AD125" s="1463"/>
      <c r="AE125" s="1463"/>
      <c r="AF125" s="1463"/>
      <c r="AG125" s="1343"/>
      <c r="AH125" s="1343"/>
      <c r="AI125" s="1863"/>
      <c r="AJ125" s="37">
        <f>SUM(F125:AE125)</f>
        <v>0</v>
      </c>
      <c r="AK125" s="38">
        <f>SUM(F126:AE126)</f>
        <v>0</v>
      </c>
    </row>
    <row r="126" spans="1:37">
      <c r="A126" s="39"/>
      <c r="B126" s="283"/>
      <c r="C126" s="284">
        <f>SUM(AJ124:AK126)</f>
        <v>0</v>
      </c>
      <c r="D126" s="164" t="s">
        <v>9</v>
      </c>
      <c r="E126" s="1453"/>
      <c r="F126" s="1463"/>
      <c r="G126" s="1465"/>
      <c r="H126" s="1463"/>
      <c r="I126" s="1463"/>
      <c r="J126" s="1463"/>
      <c r="K126" s="1463"/>
      <c r="L126" s="1463"/>
      <c r="M126" s="1463"/>
      <c r="N126" s="1465"/>
      <c r="O126" s="1463"/>
      <c r="P126" s="1463"/>
      <c r="Q126" s="1463"/>
      <c r="R126" s="1463"/>
      <c r="S126" s="1463"/>
      <c r="T126" s="1463"/>
      <c r="U126" s="1465"/>
      <c r="V126" s="1463"/>
      <c r="W126" s="1463"/>
      <c r="X126" s="1466"/>
      <c r="Y126" s="1463"/>
      <c r="Z126" s="1463"/>
      <c r="AA126" s="1463"/>
      <c r="AB126" s="1465"/>
      <c r="AC126" s="1463"/>
      <c r="AD126" s="1463"/>
      <c r="AE126" s="1463"/>
      <c r="AF126" s="1463"/>
      <c r="AG126" s="1343"/>
      <c r="AH126" s="1343"/>
      <c r="AI126" s="1863"/>
      <c r="AJ126" s="45"/>
      <c r="AK126" s="33"/>
    </row>
    <row r="127" spans="1:37">
      <c r="B127" s="285"/>
      <c r="C127" s="8" t="s">
        <v>67</v>
      </c>
      <c r="D127" s="152" t="s">
        <v>7</v>
      </c>
      <c r="E127" s="1860" t="s">
        <v>29</v>
      </c>
      <c r="F127" s="1481" t="s">
        <v>201</v>
      </c>
      <c r="G127" s="1480" t="s">
        <v>88</v>
      </c>
      <c r="H127" s="1479" t="s">
        <v>5</v>
      </c>
      <c r="I127" s="1479" t="s">
        <v>5</v>
      </c>
      <c r="J127" s="1479" t="s">
        <v>5</v>
      </c>
      <c r="K127" s="1479" t="s">
        <v>88</v>
      </c>
      <c r="L127" s="1536" t="s">
        <v>203</v>
      </c>
      <c r="M127" s="1481" t="s">
        <v>203</v>
      </c>
      <c r="N127" s="1480" t="s">
        <v>88</v>
      </c>
      <c r="O127" s="1479" t="s">
        <v>88</v>
      </c>
      <c r="P127" s="1861" t="s">
        <v>201</v>
      </c>
      <c r="Q127" s="1479" t="s">
        <v>29</v>
      </c>
      <c r="R127" s="1479" t="s">
        <v>29</v>
      </c>
      <c r="S127" s="1479" t="s">
        <v>88</v>
      </c>
      <c r="T127" s="1536" t="s">
        <v>200</v>
      </c>
      <c r="U127" s="1480" t="s">
        <v>5</v>
      </c>
      <c r="V127" s="1479" t="s">
        <v>5</v>
      </c>
      <c r="W127" s="1479" t="s">
        <v>88</v>
      </c>
      <c r="X127" s="1864" t="s">
        <v>203</v>
      </c>
      <c r="Y127" s="1479" t="s">
        <v>31</v>
      </c>
      <c r="Z127" s="1479" t="s">
        <v>31</v>
      </c>
      <c r="AA127" s="1479" t="s">
        <v>88</v>
      </c>
      <c r="AB127" s="1480" t="s">
        <v>29</v>
      </c>
      <c r="AC127" s="1479" t="s">
        <v>29</v>
      </c>
      <c r="AD127" s="1536" t="s">
        <v>201</v>
      </c>
      <c r="AE127" s="1479" t="s">
        <v>88</v>
      </c>
      <c r="AF127" s="1479" t="s">
        <v>5</v>
      </c>
      <c r="AG127" s="1336"/>
      <c r="AH127" s="1336"/>
      <c r="AI127" s="1862"/>
      <c r="AJ127" s="32"/>
      <c r="AK127" s="33"/>
    </row>
    <row r="128" spans="1:37">
      <c r="B128" s="281">
        <v>1600</v>
      </c>
      <c r="C128" s="8"/>
      <c r="D128" s="158" t="s">
        <v>8</v>
      </c>
      <c r="E128" s="1453"/>
      <c r="F128" s="1451" t="s">
        <v>436</v>
      </c>
      <c r="G128" s="1465"/>
      <c r="H128" s="1463"/>
      <c r="I128" s="1463"/>
      <c r="J128" s="1460">
        <v>1</v>
      </c>
      <c r="K128" s="1463"/>
      <c r="L128" s="1451" t="s">
        <v>437</v>
      </c>
      <c r="M128" s="1451" t="s">
        <v>437</v>
      </c>
      <c r="N128" s="1465"/>
      <c r="O128" s="1460">
        <v>1</v>
      </c>
      <c r="P128" s="1460" t="s">
        <v>31</v>
      </c>
      <c r="Q128" s="1463"/>
      <c r="R128" s="1463"/>
      <c r="S128" s="1463"/>
      <c r="T128" s="1451" t="s">
        <v>436</v>
      </c>
      <c r="U128" s="1465"/>
      <c r="V128" s="1463"/>
      <c r="W128" s="1463"/>
      <c r="X128" s="1451" t="s">
        <v>436</v>
      </c>
      <c r="Y128" s="1463"/>
      <c r="Z128" s="1463"/>
      <c r="AA128" s="1463"/>
      <c r="AB128" s="1465"/>
      <c r="AC128" s="1463"/>
      <c r="AD128" s="1460" t="s">
        <v>31</v>
      </c>
      <c r="AE128" s="1463"/>
      <c r="AF128" s="1463"/>
      <c r="AG128" s="1343"/>
      <c r="AH128" s="1343"/>
      <c r="AI128" s="1863"/>
      <c r="AJ128" s="37">
        <f>SUM(F128:AE128)</f>
        <v>2</v>
      </c>
      <c r="AK128" s="38">
        <f>SUM(F129:AE129)</f>
        <v>0</v>
      </c>
    </row>
    <row r="129" spans="1:38">
      <c r="A129" s="39"/>
      <c r="B129" s="283"/>
      <c r="C129" s="284">
        <f>SUM(AJ127:AK129)</f>
        <v>2</v>
      </c>
      <c r="D129" s="164" t="s">
        <v>9</v>
      </c>
      <c r="E129" s="1865"/>
      <c r="F129" s="1499"/>
      <c r="G129" s="1500"/>
      <c r="H129" s="1499"/>
      <c r="I129" s="1499"/>
      <c r="J129" s="1499"/>
      <c r="K129" s="1499"/>
      <c r="L129" s="1499"/>
      <c r="M129" s="1499"/>
      <c r="N129" s="1500"/>
      <c r="O129" s="1499"/>
      <c r="P129" s="1499"/>
      <c r="Q129" s="1499"/>
      <c r="R129" s="1499"/>
      <c r="S129" s="1499"/>
      <c r="T129" s="1499"/>
      <c r="U129" s="1500"/>
      <c r="V129" s="1499"/>
      <c r="W129" s="1499"/>
      <c r="X129" s="1499"/>
      <c r="Y129" s="1499"/>
      <c r="Z129" s="1499"/>
      <c r="AA129" s="1499"/>
      <c r="AB129" s="1500"/>
      <c r="AC129" s="1499"/>
      <c r="AD129" s="1499"/>
      <c r="AE129" s="1499"/>
      <c r="AF129" s="1499"/>
      <c r="AG129" s="1866"/>
      <c r="AH129" s="1866"/>
      <c r="AI129" s="1867"/>
      <c r="AJ129" s="45"/>
      <c r="AK129" s="33"/>
    </row>
    <row r="130" spans="1:38">
      <c r="B130" s="285"/>
      <c r="C130" s="8" t="s">
        <v>68</v>
      </c>
      <c r="D130" s="152" t="s">
        <v>7</v>
      </c>
      <c r="E130" s="1860" t="s">
        <v>31</v>
      </c>
      <c r="F130" s="1479" t="s">
        <v>88</v>
      </c>
      <c r="G130" s="1480" t="s">
        <v>29</v>
      </c>
      <c r="H130" s="1479" t="s">
        <v>29</v>
      </c>
      <c r="I130" s="1479" t="s">
        <v>29</v>
      </c>
      <c r="J130" s="1479" t="s">
        <v>88</v>
      </c>
      <c r="K130" s="1479" t="s">
        <v>5</v>
      </c>
      <c r="L130" s="1479" t="s">
        <v>5</v>
      </c>
      <c r="M130" s="1479" t="s">
        <v>5</v>
      </c>
      <c r="N130" s="1480" t="s">
        <v>88</v>
      </c>
      <c r="O130" s="1479" t="s">
        <v>31</v>
      </c>
      <c r="P130" s="1861" t="s">
        <v>203</v>
      </c>
      <c r="Q130" s="1479" t="s">
        <v>31</v>
      </c>
      <c r="R130" s="1479" t="s">
        <v>88</v>
      </c>
      <c r="S130" s="1479" t="s">
        <v>29</v>
      </c>
      <c r="T130" s="1479" t="s">
        <v>29</v>
      </c>
      <c r="U130" s="1480" t="s">
        <v>88</v>
      </c>
      <c r="V130" s="1479" t="s">
        <v>88</v>
      </c>
      <c r="W130" s="1479" t="s">
        <v>5</v>
      </c>
      <c r="X130" s="1479" t="s">
        <v>5</v>
      </c>
      <c r="Y130" s="1479" t="s">
        <v>5</v>
      </c>
      <c r="Z130" s="1479" t="s">
        <v>88</v>
      </c>
      <c r="AA130" s="1861" t="s">
        <v>203</v>
      </c>
      <c r="AB130" s="1480" t="s">
        <v>31</v>
      </c>
      <c r="AC130" s="1479" t="s">
        <v>31</v>
      </c>
      <c r="AD130" s="1479" t="s">
        <v>88</v>
      </c>
      <c r="AE130" s="1536" t="s">
        <v>201</v>
      </c>
      <c r="AF130" s="1536" t="s">
        <v>201</v>
      </c>
      <c r="AG130" s="1336"/>
      <c r="AH130" s="1336"/>
      <c r="AI130" s="1862"/>
      <c r="AJ130" s="32"/>
      <c r="AK130" s="33"/>
    </row>
    <row r="131" spans="1:38">
      <c r="B131" s="281">
        <v>1644</v>
      </c>
      <c r="C131" s="8"/>
      <c r="D131" s="158" t="s">
        <v>8</v>
      </c>
      <c r="E131" s="1453"/>
      <c r="F131" s="1463"/>
      <c r="G131" s="1465"/>
      <c r="H131" s="1463"/>
      <c r="I131" s="1463"/>
      <c r="J131" s="1463"/>
      <c r="K131" s="1463"/>
      <c r="L131" s="1463"/>
      <c r="M131" s="1463"/>
      <c r="N131" s="1465"/>
      <c r="O131" s="1463"/>
      <c r="P131" s="1460" t="s">
        <v>29</v>
      </c>
      <c r="Q131" s="1463"/>
      <c r="R131" s="1463"/>
      <c r="S131" s="1463"/>
      <c r="T131" s="1463"/>
      <c r="U131" s="1465"/>
      <c r="V131" s="1463"/>
      <c r="W131" s="1463"/>
      <c r="X131" s="1463"/>
      <c r="Y131" s="1463"/>
      <c r="Z131" s="1463"/>
      <c r="AA131" s="1868" t="s">
        <v>438</v>
      </c>
      <c r="AB131" s="1465"/>
      <c r="AC131" s="1463"/>
      <c r="AD131" s="1463"/>
      <c r="AE131" s="1869" t="s">
        <v>324</v>
      </c>
      <c r="AF131" s="1869" t="s">
        <v>324</v>
      </c>
      <c r="AG131" s="1870" t="s">
        <v>324</v>
      </c>
      <c r="AH131" s="1871"/>
      <c r="AI131" s="1871"/>
      <c r="AJ131" s="37">
        <f>SUM(F131:AE131)</f>
        <v>0</v>
      </c>
      <c r="AK131" s="38">
        <f>SUM(F132:AE132)</f>
        <v>0</v>
      </c>
    </row>
    <row r="132" spans="1:38">
      <c r="A132" s="39"/>
      <c r="B132" s="283"/>
      <c r="C132" s="284">
        <f>SUM(AJ130:AK132)</f>
        <v>0</v>
      </c>
      <c r="D132" s="164" t="s">
        <v>9</v>
      </c>
      <c r="E132" s="1872"/>
      <c r="F132" s="1873"/>
      <c r="G132" s="1874"/>
      <c r="H132" s="1873"/>
      <c r="I132" s="1873"/>
      <c r="J132" s="1873"/>
      <c r="K132" s="1873"/>
      <c r="L132" s="1873"/>
      <c r="M132" s="1873"/>
      <c r="N132" s="1874"/>
      <c r="O132" s="1873"/>
      <c r="P132" s="1873"/>
      <c r="Q132" s="1873"/>
      <c r="R132" s="1873"/>
      <c r="S132" s="1873"/>
      <c r="T132" s="1873"/>
      <c r="U132" s="1874"/>
      <c r="V132" s="1873"/>
      <c r="W132" s="1873"/>
      <c r="X132" s="1873"/>
      <c r="Y132" s="1873"/>
      <c r="Z132" s="1873"/>
      <c r="AA132" s="1873"/>
      <c r="AB132" s="1874"/>
      <c r="AC132" s="1873"/>
      <c r="AD132" s="1873"/>
      <c r="AE132" s="1873"/>
      <c r="AF132" s="1873"/>
      <c r="AG132" s="1875"/>
      <c r="AH132" s="1875"/>
      <c r="AI132" s="1876"/>
      <c r="AJ132" s="45"/>
      <c r="AK132" s="33"/>
    </row>
    <row r="133" spans="1:38">
      <c r="B133" s="285"/>
      <c r="C133" s="8" t="s">
        <v>69</v>
      </c>
      <c r="D133" s="152" t="s">
        <v>7</v>
      </c>
      <c r="E133" s="1860" t="s">
        <v>88</v>
      </c>
      <c r="F133" s="1479" t="s">
        <v>31</v>
      </c>
      <c r="G133" s="1480" t="s">
        <v>31</v>
      </c>
      <c r="H133" s="1479" t="s">
        <v>31</v>
      </c>
      <c r="I133" s="1479" t="s">
        <v>88</v>
      </c>
      <c r="J133" s="1536" t="s">
        <v>201</v>
      </c>
      <c r="K133" s="1481" t="s">
        <v>201</v>
      </c>
      <c r="L133" s="1536" t="s">
        <v>201</v>
      </c>
      <c r="M133" s="1479" t="s">
        <v>88</v>
      </c>
      <c r="N133" s="1480" t="s">
        <v>5</v>
      </c>
      <c r="O133" s="1479" t="s">
        <v>5</v>
      </c>
      <c r="P133" s="1479" t="s">
        <v>5</v>
      </c>
      <c r="Q133" s="1479" t="s">
        <v>88</v>
      </c>
      <c r="R133" s="1479" t="s">
        <v>31</v>
      </c>
      <c r="S133" s="1479" t="s">
        <v>31</v>
      </c>
      <c r="T133" s="1479" t="s">
        <v>31</v>
      </c>
      <c r="U133" s="1480" t="s">
        <v>88</v>
      </c>
      <c r="V133" s="1479" t="s">
        <v>29</v>
      </c>
      <c r="W133" s="1479" t="s">
        <v>29</v>
      </c>
      <c r="X133" s="1479" t="s">
        <v>29</v>
      </c>
      <c r="Y133" s="1479" t="s">
        <v>88</v>
      </c>
      <c r="Z133" s="1536" t="s">
        <v>200</v>
      </c>
      <c r="AA133" s="1536" t="s">
        <v>200</v>
      </c>
      <c r="AB133" s="1480" t="s">
        <v>88</v>
      </c>
      <c r="AC133" s="1479" t="s">
        <v>88</v>
      </c>
      <c r="AD133" s="1536" t="s">
        <v>203</v>
      </c>
      <c r="AE133" s="1536" t="s">
        <v>203</v>
      </c>
      <c r="AF133" s="1479" t="s">
        <v>31</v>
      </c>
      <c r="AG133" s="1336"/>
      <c r="AH133" s="1336"/>
      <c r="AI133" s="1862"/>
      <c r="AJ133" s="32"/>
      <c r="AK133" s="33"/>
    </row>
    <row r="134" spans="1:38">
      <c r="B134" s="281">
        <v>1579</v>
      </c>
      <c r="C134" s="8"/>
      <c r="D134" s="158" t="s">
        <v>8</v>
      </c>
      <c r="E134" s="1453"/>
      <c r="F134" s="1463"/>
      <c r="G134" s="1465"/>
      <c r="H134" s="1463"/>
      <c r="I134" s="1463"/>
      <c r="J134" s="1869" t="s">
        <v>324</v>
      </c>
      <c r="K134" s="1869" t="s">
        <v>324</v>
      </c>
      <c r="L134" s="1869" t="s">
        <v>324</v>
      </c>
      <c r="M134" s="1869" t="s">
        <v>324</v>
      </c>
      <c r="N134" s="1465"/>
      <c r="O134" s="1463"/>
      <c r="P134" s="1463"/>
      <c r="Q134" s="1463"/>
      <c r="R134" s="1463"/>
      <c r="S134" s="1463"/>
      <c r="T134" s="1463"/>
      <c r="U134" s="1465"/>
      <c r="V134" s="1463"/>
      <c r="W134" s="1463"/>
      <c r="X134" s="1463"/>
      <c r="Y134" s="1463"/>
      <c r="Z134" s="1451" t="s">
        <v>312</v>
      </c>
      <c r="AA134" s="1460" t="s">
        <v>31</v>
      </c>
      <c r="AB134" s="1465"/>
      <c r="AC134" s="1463"/>
      <c r="AD134" s="1460" t="s">
        <v>29</v>
      </c>
      <c r="AE134" s="1460" t="s">
        <v>29</v>
      </c>
      <c r="AF134" s="1463"/>
      <c r="AG134" s="1343"/>
      <c r="AH134" s="1343"/>
      <c r="AI134" s="1863"/>
      <c r="AJ134" s="37">
        <f>SUM(F134:AE134)</f>
        <v>0</v>
      </c>
      <c r="AK134" s="38">
        <f>SUM(F135:AE135)</f>
        <v>0</v>
      </c>
    </row>
    <row r="135" spans="1:38">
      <c r="A135" s="39"/>
      <c r="B135" s="283"/>
      <c r="C135" s="284">
        <f>SUM(AJ133:AK135)</f>
        <v>0</v>
      </c>
      <c r="D135" s="164" t="s">
        <v>9</v>
      </c>
      <c r="E135" s="1865"/>
      <c r="F135" s="1499"/>
      <c r="G135" s="1500"/>
      <c r="H135" s="1499"/>
      <c r="I135" s="1499"/>
      <c r="J135" s="1499"/>
      <c r="K135" s="1499"/>
      <c r="L135" s="1499"/>
      <c r="M135" s="1499"/>
      <c r="N135" s="1500"/>
      <c r="O135" s="1499"/>
      <c r="P135" s="1499"/>
      <c r="Q135" s="1499"/>
      <c r="R135" s="1499"/>
      <c r="S135" s="1499"/>
      <c r="T135" s="1499"/>
      <c r="U135" s="1500"/>
      <c r="V135" s="1499"/>
      <c r="W135" s="1499"/>
      <c r="X135" s="1499"/>
      <c r="Y135" s="1499"/>
      <c r="Z135" s="1499"/>
      <c r="AA135" s="1499"/>
      <c r="AB135" s="1500"/>
      <c r="AC135" s="1499"/>
      <c r="AD135" s="1499"/>
      <c r="AE135" s="1499"/>
      <c r="AF135" s="1499"/>
      <c r="AG135" s="1866"/>
      <c r="AH135" s="1866"/>
      <c r="AI135" s="1867"/>
      <c r="AJ135" s="45"/>
      <c r="AK135" s="33"/>
      <c r="AL135" s="145"/>
    </row>
    <row r="136" spans="1:38" ht="12.75" customHeight="1">
      <c r="B136" s="285"/>
      <c r="C136" s="12" t="s">
        <v>43</v>
      </c>
      <c r="D136" s="152" t="s">
        <v>7</v>
      </c>
      <c r="E136" s="1877"/>
      <c r="F136" s="1746"/>
      <c r="G136" s="1748" t="s">
        <v>5</v>
      </c>
      <c r="H136" s="1746"/>
      <c r="I136" s="1746"/>
      <c r="J136" s="1746" t="s">
        <v>29</v>
      </c>
      <c r="K136" s="1746" t="s">
        <v>31</v>
      </c>
      <c r="L136" s="1746"/>
      <c r="M136" s="1746"/>
      <c r="N136" s="1748" t="s">
        <v>31</v>
      </c>
      <c r="O136" s="1744"/>
      <c r="P136" s="1744"/>
      <c r="Q136" s="1746"/>
      <c r="R136" s="1746"/>
      <c r="S136" s="1746" t="s">
        <v>5</v>
      </c>
      <c r="T136" s="1746"/>
      <c r="U136" s="1748" t="s">
        <v>29</v>
      </c>
      <c r="V136" s="1746"/>
      <c r="W136" s="1746"/>
      <c r="X136" s="1746" t="s">
        <v>31</v>
      </c>
      <c r="Y136" s="1746" t="s">
        <v>29</v>
      </c>
      <c r="Z136" s="1746"/>
      <c r="AA136" s="1746" t="s">
        <v>5</v>
      </c>
      <c r="AB136" s="1748" t="s">
        <v>5</v>
      </c>
      <c r="AC136" s="1746"/>
      <c r="AD136" s="1746"/>
      <c r="AE136" s="1878" t="s">
        <v>31</v>
      </c>
      <c r="AF136" s="1878" t="s">
        <v>29</v>
      </c>
      <c r="AG136" s="1879"/>
      <c r="AH136" s="1879"/>
      <c r="AI136" s="1880"/>
      <c r="AJ136" s="32"/>
      <c r="AK136" s="33"/>
      <c r="AL136" s="257"/>
    </row>
    <row r="137" spans="1:38" ht="12.75" customHeight="1">
      <c r="B137" s="281">
        <v>1802</v>
      </c>
      <c r="C137" s="12"/>
      <c r="D137" s="158" t="s">
        <v>8</v>
      </c>
      <c r="E137" s="1453"/>
      <c r="F137" s="1460" t="s">
        <v>29</v>
      </c>
      <c r="G137" s="1465"/>
      <c r="H137" s="1463"/>
      <c r="I137" s="1463"/>
      <c r="J137" s="1463">
        <v>-1</v>
      </c>
      <c r="K137" s="1463"/>
      <c r="L137" s="1460" t="s">
        <v>31</v>
      </c>
      <c r="M137" s="1460" t="s">
        <v>31</v>
      </c>
      <c r="N137" s="1465"/>
      <c r="O137" s="1463"/>
      <c r="P137" s="1463"/>
      <c r="Q137" s="1463"/>
      <c r="R137" s="1463"/>
      <c r="S137" s="1463"/>
      <c r="T137" s="1460" t="s">
        <v>5</v>
      </c>
      <c r="U137" s="1465"/>
      <c r="V137" s="1463"/>
      <c r="W137" s="1463"/>
      <c r="X137" s="1463"/>
      <c r="Y137" s="1463"/>
      <c r="Z137" s="1460" t="s">
        <v>5</v>
      </c>
      <c r="AA137" s="1463"/>
      <c r="AB137" s="1881" t="s">
        <v>439</v>
      </c>
      <c r="AC137" s="1881" t="s">
        <v>440</v>
      </c>
      <c r="AD137" s="1881" t="s">
        <v>441</v>
      </c>
      <c r="AE137" s="1463"/>
      <c r="AF137" s="1463"/>
      <c r="AG137" s="1343"/>
      <c r="AH137" s="1343"/>
      <c r="AI137" s="1863"/>
      <c r="AJ137" s="37">
        <f>SUM(F137:AE137)</f>
        <v>-1</v>
      </c>
      <c r="AK137" s="38">
        <f>SUM(F138:AE138)</f>
        <v>0</v>
      </c>
    </row>
    <row r="138" spans="1:38">
      <c r="A138" s="39"/>
      <c r="B138" s="97"/>
      <c r="C138" s="284">
        <f>SUM(AJ136:AK138)</f>
        <v>-1</v>
      </c>
      <c r="D138" s="164" t="s">
        <v>9</v>
      </c>
      <c r="E138" s="1872"/>
      <c r="F138" s="1873"/>
      <c r="G138" s="1874"/>
      <c r="H138" s="1873"/>
      <c r="I138" s="1873"/>
      <c r="J138" s="1873"/>
      <c r="K138" s="1873"/>
      <c r="L138" s="1873"/>
      <c r="M138" s="1873"/>
      <c r="N138" s="1874"/>
      <c r="O138" s="1873"/>
      <c r="P138" s="1873"/>
      <c r="Q138" s="1873"/>
      <c r="R138" s="1873"/>
      <c r="S138" s="1873"/>
      <c r="T138" s="1873"/>
      <c r="U138" s="1874"/>
      <c r="V138" s="1873"/>
      <c r="W138" s="1873"/>
      <c r="X138" s="1873"/>
      <c r="Y138" s="1873"/>
      <c r="Z138" s="1873"/>
      <c r="AA138" s="1873"/>
      <c r="AB138" s="1874"/>
      <c r="AC138" s="1873"/>
      <c r="AD138" s="1873"/>
      <c r="AE138" s="1873"/>
      <c r="AF138" s="1873"/>
      <c r="AG138" s="1875"/>
      <c r="AH138" s="1875"/>
      <c r="AI138" s="1876"/>
      <c r="AJ138" s="45"/>
      <c r="AK138" s="33"/>
    </row>
    <row r="139" spans="1:38">
      <c r="B139" s="83"/>
      <c r="C139" s="12" t="s">
        <v>42</v>
      </c>
      <c r="D139" s="152" t="s">
        <v>7</v>
      </c>
      <c r="E139" s="1860"/>
      <c r="F139" s="1479"/>
      <c r="G139" s="1480"/>
      <c r="H139" s="1479"/>
      <c r="I139" s="1479"/>
      <c r="J139" s="1479"/>
      <c r="K139" s="1882" t="s">
        <v>29</v>
      </c>
      <c r="L139" s="1479"/>
      <c r="M139" s="1882" t="s">
        <v>29</v>
      </c>
      <c r="N139" s="1480"/>
      <c r="O139" s="1479"/>
      <c r="P139" s="1479"/>
      <c r="Q139" s="1479" t="s">
        <v>11</v>
      </c>
      <c r="R139" s="1479"/>
      <c r="S139" s="1479"/>
      <c r="T139" s="1479"/>
      <c r="U139" s="1480"/>
      <c r="V139" s="1479"/>
      <c r="W139" s="1479"/>
      <c r="X139" s="1479"/>
      <c r="Y139" s="1479"/>
      <c r="Z139" s="1479"/>
      <c r="AA139" s="1479"/>
      <c r="AB139" s="1480"/>
      <c r="AC139" s="1479"/>
      <c r="AD139" s="1479"/>
      <c r="AE139" s="1479"/>
      <c r="AF139" s="1479"/>
      <c r="AG139" s="1336"/>
      <c r="AH139" s="1336"/>
      <c r="AI139" s="1862"/>
      <c r="AJ139" s="32"/>
      <c r="AK139" s="33"/>
    </row>
    <row r="140" spans="1:38">
      <c r="B140" s="91"/>
      <c r="C140" s="12"/>
      <c r="D140" s="158" t="s">
        <v>8</v>
      </c>
      <c r="E140" s="1883"/>
      <c r="F140" s="1466"/>
      <c r="G140" s="1468"/>
      <c r="H140" s="1466"/>
      <c r="I140" s="1466"/>
      <c r="J140" s="1466"/>
      <c r="K140" s="1466"/>
      <c r="L140" s="1466"/>
      <c r="M140" s="1466"/>
      <c r="N140" s="1468"/>
      <c r="O140" s="1466"/>
      <c r="P140" s="1466"/>
      <c r="Q140" s="1466"/>
      <c r="R140" s="1466"/>
      <c r="S140" s="1466"/>
      <c r="T140" s="1466"/>
      <c r="U140" s="1468"/>
      <c r="V140" s="1466"/>
      <c r="W140" s="1466"/>
      <c r="X140" s="1466"/>
      <c r="Y140" s="1466"/>
      <c r="Z140" s="1466"/>
      <c r="AA140" s="1466"/>
      <c r="AB140" s="1468"/>
      <c r="AC140" s="1466"/>
      <c r="AD140" s="1466"/>
      <c r="AE140" s="1466"/>
      <c r="AF140" s="1466"/>
      <c r="AG140" s="1884"/>
      <c r="AH140" s="1884"/>
      <c r="AI140" s="1885"/>
      <c r="AJ140" s="37">
        <f>SUM(F140:AE140)</f>
        <v>0</v>
      </c>
      <c r="AK140" s="38">
        <f>SUM(F141:AE141)</f>
        <v>0</v>
      </c>
    </row>
    <row r="141" spans="1:38">
      <c r="A141" s="39"/>
      <c r="B141" s="97"/>
      <c r="C141" s="284">
        <f>SUM(AJ139:AK141)</f>
        <v>0</v>
      </c>
      <c r="D141" s="164" t="s">
        <v>9</v>
      </c>
      <c r="E141" s="1865"/>
      <c r="F141" s="1499"/>
      <c r="G141" s="1500"/>
      <c r="H141" s="1499"/>
      <c r="I141" s="1499"/>
      <c r="J141" s="1499"/>
      <c r="K141" s="1499"/>
      <c r="L141" s="1499"/>
      <c r="M141" s="1499"/>
      <c r="N141" s="1500"/>
      <c r="O141" s="1499"/>
      <c r="P141" s="1499"/>
      <c r="Q141" s="1499"/>
      <c r="R141" s="1499"/>
      <c r="S141" s="1499"/>
      <c r="T141" s="1499"/>
      <c r="U141" s="1500"/>
      <c r="V141" s="1499"/>
      <c r="W141" s="1499"/>
      <c r="X141" s="1499"/>
      <c r="Y141" s="1499"/>
      <c r="Z141" s="1499"/>
      <c r="AA141" s="1499"/>
      <c r="AB141" s="1500"/>
      <c r="AC141" s="1499"/>
      <c r="AD141" s="1499"/>
      <c r="AE141" s="1499"/>
      <c r="AF141" s="1499"/>
      <c r="AG141" s="1866"/>
      <c r="AH141" s="1866"/>
      <c r="AI141" s="1867"/>
      <c r="AJ141" s="45"/>
      <c r="AK141" s="33"/>
    </row>
    <row r="142" spans="1:38">
      <c r="B142" s="83"/>
      <c r="C142" s="12" t="s">
        <v>11</v>
      </c>
      <c r="D142" s="152" t="s">
        <v>7</v>
      </c>
      <c r="E142" s="1886"/>
      <c r="F142" s="1887"/>
      <c r="G142" s="1887"/>
      <c r="H142" s="1887"/>
      <c r="I142" s="1887"/>
      <c r="J142" s="1887"/>
      <c r="K142" s="1887"/>
      <c r="L142" s="1887"/>
      <c r="M142" s="1887"/>
      <c r="N142" s="1887"/>
      <c r="O142" s="1887"/>
      <c r="P142" s="1887"/>
      <c r="Q142" s="1887"/>
      <c r="R142" s="1887"/>
      <c r="S142" s="1887"/>
      <c r="T142" s="1887"/>
      <c r="U142" s="1887"/>
      <c r="V142" s="1887"/>
      <c r="W142" s="1887"/>
      <c r="X142" s="1887"/>
      <c r="Y142" s="1887"/>
      <c r="Z142" s="1887"/>
      <c r="AA142" s="1887"/>
      <c r="AB142" s="1887"/>
      <c r="AC142" s="1887"/>
      <c r="AD142" s="1887"/>
      <c r="AE142" s="1887"/>
      <c r="AF142" s="1887"/>
      <c r="AG142" s="1887"/>
      <c r="AH142" s="1887"/>
      <c r="AI142" s="1888"/>
      <c r="AJ142" s="32"/>
      <c r="AK142" s="33"/>
    </row>
    <row r="143" spans="1:38">
      <c r="B143" s="91"/>
      <c r="C143" s="12"/>
      <c r="D143" s="158" t="s">
        <v>8</v>
      </c>
      <c r="E143" s="1197"/>
      <c r="F143" s="1199"/>
      <c r="G143" s="1199"/>
      <c r="H143" s="1199"/>
      <c r="I143" s="1199"/>
      <c r="J143" s="1199"/>
      <c r="K143" s="1199"/>
      <c r="L143" s="1199"/>
      <c r="M143" s="1199"/>
      <c r="N143" s="1199"/>
      <c r="O143" s="1199"/>
      <c r="P143" s="1199"/>
      <c r="Q143" s="1199"/>
      <c r="R143" s="1199"/>
      <c r="S143" s="1199"/>
      <c r="T143" s="1199"/>
      <c r="U143" s="1199"/>
      <c r="V143" s="1199"/>
      <c r="W143" s="1199"/>
      <c r="X143" s="1199"/>
      <c r="Y143" s="1199"/>
      <c r="Z143" s="1199"/>
      <c r="AA143" s="1199"/>
      <c r="AB143" s="1199"/>
      <c r="AC143" s="1199"/>
      <c r="AD143" s="1199"/>
      <c r="AE143" s="1199"/>
      <c r="AF143" s="1199"/>
      <c r="AG143" s="1199"/>
      <c r="AH143" s="1199"/>
      <c r="AI143" s="1201"/>
      <c r="AJ143" s="37">
        <f>SUM(F143:AE143)</f>
        <v>0</v>
      </c>
      <c r="AK143" s="38">
        <f>SUM(F144:AE144)</f>
        <v>0</v>
      </c>
    </row>
    <row r="144" spans="1:38">
      <c r="A144" s="39"/>
      <c r="B144" s="97"/>
      <c r="C144" s="284">
        <f>SUM(AJ142:AK144)</f>
        <v>0</v>
      </c>
      <c r="D144" s="164" t="s">
        <v>9</v>
      </c>
      <c r="E144" s="1889"/>
      <c r="F144" s="1890"/>
      <c r="G144" s="1890"/>
      <c r="H144" s="1890"/>
      <c r="I144" s="1890"/>
      <c r="J144" s="1890"/>
      <c r="K144" s="1890"/>
      <c r="L144" s="1890"/>
      <c r="M144" s="1890"/>
      <c r="N144" s="1890"/>
      <c r="O144" s="1890"/>
      <c r="P144" s="1890"/>
      <c r="Q144" s="1890"/>
      <c r="R144" s="1890"/>
      <c r="S144" s="1890"/>
      <c r="T144" s="1890"/>
      <c r="U144" s="1890"/>
      <c r="V144" s="1890"/>
      <c r="W144" s="1890"/>
      <c r="X144" s="1890"/>
      <c r="Y144" s="1890"/>
      <c r="Z144" s="1890"/>
      <c r="AA144" s="1890"/>
      <c r="AB144" s="1890"/>
      <c r="AC144" s="1890"/>
      <c r="AD144" s="1890"/>
      <c r="AE144" s="1890"/>
      <c r="AF144" s="1890"/>
      <c r="AG144" s="1890"/>
      <c r="AH144" s="1890"/>
      <c r="AI144" s="1891"/>
      <c r="AJ144" s="105"/>
      <c r="AK144" s="33"/>
    </row>
    <row r="145" spans="1:37">
      <c r="B145" s="83"/>
      <c r="C145" s="7"/>
      <c r="D145" s="152" t="s">
        <v>7</v>
      </c>
      <c r="E145" s="1892"/>
      <c r="F145" s="1893"/>
      <c r="G145" s="1893"/>
      <c r="H145" s="1893"/>
      <c r="I145" s="1893"/>
      <c r="J145" s="1893"/>
      <c r="K145" s="1893"/>
      <c r="L145" s="1893"/>
      <c r="M145" s="1893"/>
      <c r="N145" s="1893"/>
      <c r="O145" s="1893"/>
      <c r="P145" s="1893"/>
      <c r="Q145" s="1893"/>
      <c r="R145" s="1893"/>
      <c r="S145" s="1893"/>
      <c r="T145" s="1893"/>
      <c r="U145" s="1893"/>
      <c r="V145" s="1893"/>
      <c r="W145" s="1893"/>
      <c r="X145" s="1893"/>
      <c r="Y145" s="1893"/>
      <c r="Z145" s="1893"/>
      <c r="AA145" s="1893"/>
      <c r="AB145" s="1893"/>
      <c r="AC145" s="1893"/>
      <c r="AD145" s="1893"/>
      <c r="AE145" s="1893"/>
      <c r="AF145" s="1893"/>
      <c r="AG145" s="1893"/>
      <c r="AH145" s="1893"/>
      <c r="AI145" s="1894"/>
      <c r="AJ145" s="32"/>
      <c r="AK145" s="33"/>
    </row>
    <row r="146" spans="1:37">
      <c r="B146" s="91"/>
      <c r="C146" s="7"/>
      <c r="D146" s="158" t="s">
        <v>8</v>
      </c>
      <c r="E146" s="1197"/>
      <c r="F146" s="1199"/>
      <c r="G146" s="1199"/>
      <c r="H146" s="1199"/>
      <c r="I146" s="1199"/>
      <c r="J146" s="1199"/>
      <c r="K146" s="1199"/>
      <c r="L146" s="1199"/>
      <c r="M146" s="1199"/>
      <c r="N146" s="1199"/>
      <c r="O146" s="1199"/>
      <c r="P146" s="1199"/>
      <c r="Q146" s="1199"/>
      <c r="R146" s="1199"/>
      <c r="S146" s="1199"/>
      <c r="T146" s="1199"/>
      <c r="U146" s="1199"/>
      <c r="V146" s="1199"/>
      <c r="W146" s="1199"/>
      <c r="X146" s="1199"/>
      <c r="Y146" s="1199"/>
      <c r="Z146" s="1199"/>
      <c r="AA146" s="1199"/>
      <c r="AB146" s="1199"/>
      <c r="AC146" s="1199"/>
      <c r="AD146" s="1199"/>
      <c r="AE146" s="1199"/>
      <c r="AF146" s="1199"/>
      <c r="AG146" s="1199"/>
      <c r="AH146" s="1199"/>
      <c r="AI146" s="1201"/>
      <c r="AJ146" s="37">
        <f>SUM(F146:AE146)</f>
        <v>0</v>
      </c>
      <c r="AK146" s="38">
        <f>SUM(F147:AE147)</f>
        <v>0</v>
      </c>
    </row>
    <row r="147" spans="1:37">
      <c r="A147" s="39"/>
      <c r="B147" s="97"/>
      <c r="C147" s="284">
        <f>SUM(AJ145:AK147)</f>
        <v>0</v>
      </c>
      <c r="D147" s="164" t="s">
        <v>9</v>
      </c>
      <c r="E147" s="1202"/>
      <c r="F147" s="1204"/>
      <c r="G147" s="1204"/>
      <c r="H147" s="1204"/>
      <c r="I147" s="1204"/>
      <c r="J147" s="1204"/>
      <c r="K147" s="1204"/>
      <c r="L147" s="1204"/>
      <c r="M147" s="1204"/>
      <c r="N147" s="1204"/>
      <c r="O147" s="1204"/>
      <c r="P147" s="1204"/>
      <c r="Q147" s="1204"/>
      <c r="R147" s="1204"/>
      <c r="S147" s="1204"/>
      <c r="T147" s="1204"/>
      <c r="U147" s="1204"/>
      <c r="V147" s="1204"/>
      <c r="W147" s="1204"/>
      <c r="X147" s="1204"/>
      <c r="Y147" s="1204"/>
      <c r="Z147" s="1204"/>
      <c r="AA147" s="1204"/>
      <c r="AB147" s="1204"/>
      <c r="AC147" s="1204"/>
      <c r="AD147" s="1204"/>
      <c r="AE147" s="1204"/>
      <c r="AF147" s="1204"/>
      <c r="AG147" s="1204"/>
      <c r="AH147" s="1204"/>
      <c r="AI147" s="1206"/>
      <c r="AJ147" s="105"/>
      <c r="AK147" s="33"/>
    </row>
    <row r="148" spans="1:37">
      <c r="A148" s="39"/>
      <c r="B148" s="294"/>
      <c r="C148" s="176"/>
      <c r="D148" s="177"/>
      <c r="E148" s="109"/>
      <c r="F148" s="110"/>
      <c r="G148" s="109"/>
      <c r="H148" s="110"/>
      <c r="I148" s="109"/>
      <c r="J148" s="109"/>
      <c r="K148" s="110"/>
      <c r="L148" s="109"/>
      <c r="M148" s="110"/>
      <c r="N148" s="110"/>
      <c r="O148" s="109"/>
      <c r="P148" s="109"/>
      <c r="Q148" s="110"/>
      <c r="R148" s="110"/>
      <c r="S148" s="109"/>
      <c r="T148" s="110"/>
      <c r="U148" s="109"/>
      <c r="V148" s="110"/>
      <c r="W148" s="109"/>
      <c r="X148" s="109"/>
      <c r="Y148" s="110"/>
      <c r="Z148" s="109"/>
      <c r="AA148" s="110"/>
      <c r="AB148" s="110"/>
      <c r="AC148" s="109"/>
      <c r="AD148" s="109"/>
      <c r="AE148" s="109"/>
      <c r="AF148" s="110"/>
      <c r="AG148" s="109"/>
      <c r="AH148" s="109"/>
      <c r="AI148" s="110"/>
      <c r="AJ148" s="111"/>
      <c r="AK148" s="111"/>
    </row>
    <row r="149" spans="1:37">
      <c r="A149" s="106" t="s">
        <v>4</v>
      </c>
      <c r="B149" s="178" t="s">
        <v>5</v>
      </c>
      <c r="C149" s="108" t="s">
        <v>27</v>
      </c>
      <c r="D149" s="109"/>
      <c r="E149" s="109"/>
      <c r="F149" s="110"/>
      <c r="G149" s="110"/>
      <c r="H149" s="110"/>
      <c r="I149" s="109"/>
      <c r="J149" s="109"/>
      <c r="K149" s="109"/>
      <c r="L149" s="109"/>
      <c r="M149" s="110"/>
      <c r="N149" s="110"/>
      <c r="O149" s="110"/>
      <c r="P149" s="109"/>
      <c r="Q149" s="109"/>
      <c r="R149" s="109"/>
      <c r="S149" s="109"/>
      <c r="T149" s="110"/>
      <c r="U149" s="110"/>
      <c r="V149" s="110"/>
      <c r="W149" s="109"/>
      <c r="X149" s="109"/>
      <c r="Y149" s="109"/>
      <c r="Z149" s="109"/>
      <c r="AA149" s="110"/>
      <c r="AB149" s="110"/>
      <c r="AC149" s="110"/>
      <c r="AD149" s="109"/>
      <c r="AE149" s="109"/>
      <c r="AF149" s="109"/>
      <c r="AG149" s="109"/>
      <c r="AH149" s="109"/>
      <c r="AI149" s="110"/>
      <c r="AJ149" s="111"/>
      <c r="AK149" s="111"/>
    </row>
    <row r="150" spans="1:37">
      <c r="A150" s="112">
        <v>8</v>
      </c>
      <c r="B150" s="179"/>
      <c r="C150" s="114" t="s">
        <v>70</v>
      </c>
      <c r="D150" s="115" t="s">
        <v>29</v>
      </c>
      <c r="E150" s="180">
        <f t="shared" ref="E150:AI150" si="21">COUNTIF(E$124:E$147,$D$150)</f>
        <v>1</v>
      </c>
      <c r="F150" s="180">
        <f t="shared" si="21"/>
        <v>1</v>
      </c>
      <c r="G150" s="180">
        <f t="shared" si="21"/>
        <v>1</v>
      </c>
      <c r="H150" s="180">
        <f t="shared" si="21"/>
        <v>1</v>
      </c>
      <c r="I150" s="180">
        <f t="shared" si="21"/>
        <v>1</v>
      </c>
      <c r="J150" s="180">
        <f t="shared" si="21"/>
        <v>1</v>
      </c>
      <c r="K150" s="180">
        <f t="shared" si="21"/>
        <v>1</v>
      </c>
      <c r="L150" s="180">
        <f t="shared" si="21"/>
        <v>1</v>
      </c>
      <c r="M150" s="180">
        <f t="shared" si="21"/>
        <v>1</v>
      </c>
      <c r="N150" s="180">
        <f t="shared" si="21"/>
        <v>1</v>
      </c>
      <c r="O150" s="180">
        <f t="shared" si="21"/>
        <v>1</v>
      </c>
      <c r="P150" s="180">
        <f t="shared" si="21"/>
        <v>1</v>
      </c>
      <c r="Q150" s="180">
        <f t="shared" si="21"/>
        <v>1</v>
      </c>
      <c r="R150" s="180">
        <f t="shared" si="21"/>
        <v>1</v>
      </c>
      <c r="S150" s="180">
        <f t="shared" si="21"/>
        <v>1</v>
      </c>
      <c r="T150" s="180">
        <f t="shared" si="21"/>
        <v>1</v>
      </c>
      <c r="U150" s="180">
        <f t="shared" si="21"/>
        <v>1</v>
      </c>
      <c r="V150" s="180">
        <f t="shared" si="21"/>
        <v>1</v>
      </c>
      <c r="W150" s="180">
        <f t="shared" si="21"/>
        <v>1</v>
      </c>
      <c r="X150" s="180">
        <f t="shared" si="21"/>
        <v>1</v>
      </c>
      <c r="Y150" s="180">
        <f t="shared" si="21"/>
        <v>1</v>
      </c>
      <c r="Z150" s="180">
        <f t="shared" si="21"/>
        <v>1</v>
      </c>
      <c r="AA150" s="180">
        <f t="shared" si="21"/>
        <v>1</v>
      </c>
      <c r="AB150" s="180">
        <f t="shared" si="21"/>
        <v>1</v>
      </c>
      <c r="AC150" s="180">
        <f t="shared" si="21"/>
        <v>1</v>
      </c>
      <c r="AD150" s="180">
        <f t="shared" si="21"/>
        <v>1</v>
      </c>
      <c r="AE150" s="180">
        <f t="shared" si="21"/>
        <v>1</v>
      </c>
      <c r="AF150" s="180">
        <f t="shared" si="21"/>
        <v>1</v>
      </c>
      <c r="AG150" s="180">
        <f t="shared" si="21"/>
        <v>0</v>
      </c>
      <c r="AH150" s="180">
        <f t="shared" si="21"/>
        <v>0</v>
      </c>
      <c r="AI150" s="180">
        <f t="shared" si="21"/>
        <v>0</v>
      </c>
      <c r="AJ150" s="117"/>
      <c r="AK150" s="117"/>
    </row>
    <row r="151" spans="1:37">
      <c r="A151" s="181">
        <v>6</v>
      </c>
      <c r="B151" s="295">
        <v>2</v>
      </c>
      <c r="C151" s="183" t="s">
        <v>71</v>
      </c>
      <c r="D151" s="184" t="s">
        <v>31</v>
      </c>
      <c r="E151" s="185">
        <f t="shared" ref="E151:AI151" si="22">COUNTIF(E$124:E$147,$D$151)</f>
        <v>1</v>
      </c>
      <c r="F151" s="185">
        <f t="shared" si="22"/>
        <v>1</v>
      </c>
      <c r="G151" s="185">
        <f t="shared" si="22"/>
        <v>1</v>
      </c>
      <c r="H151" s="185">
        <f t="shared" si="22"/>
        <v>1</v>
      </c>
      <c r="I151" s="185">
        <f t="shared" si="22"/>
        <v>1</v>
      </c>
      <c r="J151" s="185">
        <f t="shared" si="22"/>
        <v>1</v>
      </c>
      <c r="K151" s="185">
        <f t="shared" si="22"/>
        <v>1</v>
      </c>
      <c r="L151" s="185">
        <f t="shared" si="22"/>
        <v>1</v>
      </c>
      <c r="M151" s="185">
        <f t="shared" si="22"/>
        <v>1</v>
      </c>
      <c r="N151" s="185">
        <f t="shared" si="22"/>
        <v>1</v>
      </c>
      <c r="O151" s="185">
        <f t="shared" si="22"/>
        <v>1</v>
      </c>
      <c r="P151" s="185">
        <f t="shared" si="22"/>
        <v>1</v>
      </c>
      <c r="Q151" s="185">
        <f t="shared" si="22"/>
        <v>1</v>
      </c>
      <c r="R151" s="185">
        <f t="shared" si="22"/>
        <v>1</v>
      </c>
      <c r="S151" s="185">
        <f t="shared" si="22"/>
        <v>1</v>
      </c>
      <c r="T151" s="185">
        <f t="shared" si="22"/>
        <v>1</v>
      </c>
      <c r="U151" s="185">
        <f t="shared" si="22"/>
        <v>1</v>
      </c>
      <c r="V151" s="185">
        <f t="shared" si="22"/>
        <v>1</v>
      </c>
      <c r="W151" s="185">
        <f t="shared" si="22"/>
        <v>1</v>
      </c>
      <c r="X151" s="185">
        <f t="shared" si="22"/>
        <v>1</v>
      </c>
      <c r="Y151" s="185">
        <f t="shared" si="22"/>
        <v>1</v>
      </c>
      <c r="Z151" s="185">
        <f t="shared" si="22"/>
        <v>1</v>
      </c>
      <c r="AA151" s="185">
        <f t="shared" si="22"/>
        <v>1</v>
      </c>
      <c r="AB151" s="185">
        <f t="shared" si="22"/>
        <v>1</v>
      </c>
      <c r="AC151" s="185">
        <f t="shared" si="22"/>
        <v>1</v>
      </c>
      <c r="AD151" s="185">
        <f t="shared" si="22"/>
        <v>1</v>
      </c>
      <c r="AE151" s="185">
        <f t="shared" si="22"/>
        <v>1</v>
      </c>
      <c r="AF151" s="185">
        <f t="shared" si="22"/>
        <v>1</v>
      </c>
      <c r="AG151" s="185">
        <f t="shared" si="22"/>
        <v>0</v>
      </c>
      <c r="AH151" s="185">
        <f t="shared" si="22"/>
        <v>0</v>
      </c>
      <c r="AI151" s="185">
        <f t="shared" si="22"/>
        <v>0</v>
      </c>
      <c r="AJ151" s="117" t="s">
        <v>11</v>
      </c>
      <c r="AK151" s="117"/>
    </row>
    <row r="152" spans="1:37">
      <c r="A152" s="122">
        <v>2</v>
      </c>
      <c r="B152" s="296">
        <v>6</v>
      </c>
      <c r="C152" s="121" t="s">
        <v>72</v>
      </c>
      <c r="D152" s="122" t="s">
        <v>5</v>
      </c>
      <c r="E152" s="123">
        <f t="shared" ref="E152:AI152" si="23">COUNTIF(E$124:E$147,$D$152)</f>
        <v>1</v>
      </c>
      <c r="F152" s="123">
        <f t="shared" si="23"/>
        <v>1</v>
      </c>
      <c r="G152" s="123">
        <f t="shared" si="23"/>
        <v>1</v>
      </c>
      <c r="H152" s="123">
        <f t="shared" si="23"/>
        <v>1</v>
      </c>
      <c r="I152" s="123">
        <f t="shared" si="23"/>
        <v>1</v>
      </c>
      <c r="J152" s="123">
        <f t="shared" si="23"/>
        <v>1</v>
      </c>
      <c r="K152" s="123">
        <f t="shared" si="23"/>
        <v>1</v>
      </c>
      <c r="L152" s="123">
        <f t="shared" si="23"/>
        <v>1</v>
      </c>
      <c r="M152" s="123">
        <f t="shared" si="23"/>
        <v>1</v>
      </c>
      <c r="N152" s="123">
        <f t="shared" si="23"/>
        <v>1</v>
      </c>
      <c r="O152" s="123">
        <f t="shared" si="23"/>
        <v>1</v>
      </c>
      <c r="P152" s="123">
        <f t="shared" si="23"/>
        <v>1</v>
      </c>
      <c r="Q152" s="123">
        <f t="shared" si="23"/>
        <v>1</v>
      </c>
      <c r="R152" s="123">
        <f t="shared" si="23"/>
        <v>1</v>
      </c>
      <c r="S152" s="123">
        <f t="shared" si="23"/>
        <v>1</v>
      </c>
      <c r="T152" s="123">
        <f t="shared" si="23"/>
        <v>1</v>
      </c>
      <c r="U152" s="123">
        <f t="shared" si="23"/>
        <v>1</v>
      </c>
      <c r="V152" s="123">
        <f t="shared" si="23"/>
        <v>1</v>
      </c>
      <c r="W152" s="123">
        <f t="shared" si="23"/>
        <v>1</v>
      </c>
      <c r="X152" s="123">
        <f t="shared" si="23"/>
        <v>1</v>
      </c>
      <c r="Y152" s="123">
        <f t="shared" si="23"/>
        <v>1</v>
      </c>
      <c r="Z152" s="123">
        <f t="shared" si="23"/>
        <v>1</v>
      </c>
      <c r="AA152" s="123">
        <f t="shared" si="23"/>
        <v>1</v>
      </c>
      <c r="AB152" s="123">
        <f t="shared" si="23"/>
        <v>1</v>
      </c>
      <c r="AC152" s="123">
        <f t="shared" si="23"/>
        <v>1</v>
      </c>
      <c r="AD152" s="123">
        <f t="shared" si="23"/>
        <v>1</v>
      </c>
      <c r="AE152" s="123">
        <f t="shared" si="23"/>
        <v>1</v>
      </c>
      <c r="AF152" s="123">
        <f t="shared" si="23"/>
        <v>1</v>
      </c>
      <c r="AG152" s="123">
        <f t="shared" si="23"/>
        <v>0</v>
      </c>
      <c r="AH152" s="123">
        <f t="shared" si="23"/>
        <v>0</v>
      </c>
      <c r="AI152" s="123">
        <f t="shared" si="23"/>
        <v>0</v>
      </c>
      <c r="AJ152" s="117"/>
      <c r="AK152" s="117"/>
    </row>
    <row r="154" spans="1:37">
      <c r="A154" s="127" t="s">
        <v>32</v>
      </c>
      <c r="B154" s="193"/>
      <c r="C154" s="129">
        <f>SUM(AJ124:AJ147)</f>
        <v>1</v>
      </c>
      <c r="D154" s="130"/>
      <c r="E154" s="297">
        <f t="shared" ref="E154:AI154" si="24">SUM(E124:E147)</f>
        <v>0</v>
      </c>
      <c r="F154" s="297">
        <f t="shared" si="24"/>
        <v>0</v>
      </c>
      <c r="G154" s="297">
        <f t="shared" si="24"/>
        <v>0</v>
      </c>
      <c r="H154" s="297">
        <f t="shared" si="24"/>
        <v>0</v>
      </c>
      <c r="I154" s="297">
        <f t="shared" si="24"/>
        <v>0</v>
      </c>
      <c r="J154" s="297">
        <f t="shared" si="24"/>
        <v>0</v>
      </c>
      <c r="K154" s="297">
        <f t="shared" si="24"/>
        <v>0</v>
      </c>
      <c r="L154" s="297">
        <f t="shared" si="24"/>
        <v>0</v>
      </c>
      <c r="M154" s="297">
        <f t="shared" si="24"/>
        <v>0</v>
      </c>
      <c r="N154" s="297">
        <f t="shared" si="24"/>
        <v>0</v>
      </c>
      <c r="O154" s="297">
        <f t="shared" si="24"/>
        <v>1</v>
      </c>
      <c r="P154" s="297">
        <f t="shared" si="24"/>
        <v>0</v>
      </c>
      <c r="Q154" s="297">
        <f t="shared" si="24"/>
        <v>0</v>
      </c>
      <c r="R154" s="297">
        <f t="shared" si="24"/>
        <v>0</v>
      </c>
      <c r="S154" s="297">
        <f t="shared" si="24"/>
        <v>0</v>
      </c>
      <c r="T154" s="297">
        <f t="shared" si="24"/>
        <v>0</v>
      </c>
      <c r="U154" s="297">
        <f t="shared" si="24"/>
        <v>0</v>
      </c>
      <c r="V154" s="297">
        <f t="shared" si="24"/>
        <v>0</v>
      </c>
      <c r="W154" s="297">
        <f t="shared" si="24"/>
        <v>0</v>
      </c>
      <c r="X154" s="297">
        <f t="shared" si="24"/>
        <v>0</v>
      </c>
      <c r="Y154" s="297">
        <f t="shared" si="24"/>
        <v>0</v>
      </c>
      <c r="Z154" s="297">
        <f t="shared" si="24"/>
        <v>0</v>
      </c>
      <c r="AA154" s="297">
        <f t="shared" si="24"/>
        <v>0</v>
      </c>
      <c r="AB154" s="297">
        <f t="shared" si="24"/>
        <v>0</v>
      </c>
      <c r="AC154" s="297">
        <f t="shared" si="24"/>
        <v>0</v>
      </c>
      <c r="AD154" s="297">
        <f t="shared" si="24"/>
        <v>0</v>
      </c>
      <c r="AE154" s="297">
        <f t="shared" si="24"/>
        <v>0</v>
      </c>
      <c r="AF154" s="297">
        <f t="shared" si="24"/>
        <v>0</v>
      </c>
      <c r="AG154" s="297">
        <f t="shared" si="24"/>
        <v>0</v>
      </c>
      <c r="AH154" s="297">
        <f t="shared" si="24"/>
        <v>0</v>
      </c>
      <c r="AI154" s="297">
        <f t="shared" si="24"/>
        <v>0</v>
      </c>
      <c r="AJ154" s="132">
        <f>SUM(F154:AE154)</f>
        <v>1</v>
      </c>
      <c r="AK154" s="133" t="s">
        <v>33</v>
      </c>
    </row>
    <row r="155" spans="1:37">
      <c r="A155" s="135" t="s">
        <v>34</v>
      </c>
      <c r="B155" s="195"/>
      <c r="C155" s="196">
        <f>SUM(AK124:AK147)</f>
        <v>0</v>
      </c>
      <c r="D155" s="130"/>
      <c r="E155" s="298" t="str">
        <f t="shared" ref="E155:AI155" si="25">IF(E154=24,1,"ERRORE")</f>
        <v>ERRORE</v>
      </c>
      <c r="F155" s="298" t="str">
        <f t="shared" si="25"/>
        <v>ERRORE</v>
      </c>
      <c r="G155" s="298" t="str">
        <f t="shared" si="25"/>
        <v>ERRORE</v>
      </c>
      <c r="H155" s="298" t="str">
        <f t="shared" si="25"/>
        <v>ERRORE</v>
      </c>
      <c r="I155" s="298" t="str">
        <f t="shared" si="25"/>
        <v>ERRORE</v>
      </c>
      <c r="J155" s="298" t="str">
        <f t="shared" si="25"/>
        <v>ERRORE</v>
      </c>
      <c r="K155" s="298" t="str">
        <f t="shared" si="25"/>
        <v>ERRORE</v>
      </c>
      <c r="L155" s="298" t="str">
        <f t="shared" si="25"/>
        <v>ERRORE</v>
      </c>
      <c r="M155" s="298" t="str">
        <f t="shared" si="25"/>
        <v>ERRORE</v>
      </c>
      <c r="N155" s="298" t="str">
        <f t="shared" si="25"/>
        <v>ERRORE</v>
      </c>
      <c r="O155" s="298" t="str">
        <f t="shared" si="25"/>
        <v>ERRORE</v>
      </c>
      <c r="P155" s="298" t="str">
        <f t="shared" si="25"/>
        <v>ERRORE</v>
      </c>
      <c r="Q155" s="298" t="str">
        <f t="shared" si="25"/>
        <v>ERRORE</v>
      </c>
      <c r="R155" s="298" t="str">
        <f t="shared" si="25"/>
        <v>ERRORE</v>
      </c>
      <c r="S155" s="298" t="str">
        <f t="shared" si="25"/>
        <v>ERRORE</v>
      </c>
      <c r="T155" s="298" t="str">
        <f t="shared" si="25"/>
        <v>ERRORE</v>
      </c>
      <c r="U155" s="298" t="str">
        <f t="shared" si="25"/>
        <v>ERRORE</v>
      </c>
      <c r="V155" s="298" t="str">
        <f t="shared" si="25"/>
        <v>ERRORE</v>
      </c>
      <c r="W155" s="298" t="str">
        <f t="shared" si="25"/>
        <v>ERRORE</v>
      </c>
      <c r="X155" s="298" t="str">
        <f t="shared" si="25"/>
        <v>ERRORE</v>
      </c>
      <c r="Y155" s="298" t="str">
        <f t="shared" si="25"/>
        <v>ERRORE</v>
      </c>
      <c r="Z155" s="298" t="str">
        <f t="shared" si="25"/>
        <v>ERRORE</v>
      </c>
      <c r="AA155" s="298" t="str">
        <f t="shared" si="25"/>
        <v>ERRORE</v>
      </c>
      <c r="AB155" s="298" t="str">
        <f t="shared" si="25"/>
        <v>ERRORE</v>
      </c>
      <c r="AC155" s="298" t="str">
        <f t="shared" si="25"/>
        <v>ERRORE</v>
      </c>
      <c r="AD155" s="298" t="str">
        <f t="shared" si="25"/>
        <v>ERRORE</v>
      </c>
      <c r="AE155" s="298" t="str">
        <f t="shared" si="25"/>
        <v>ERRORE</v>
      </c>
      <c r="AF155" s="298" t="str">
        <f t="shared" si="25"/>
        <v>ERRORE</v>
      </c>
      <c r="AG155" s="298" t="str">
        <f t="shared" si="25"/>
        <v>ERRORE</v>
      </c>
      <c r="AH155" s="298" t="str">
        <f t="shared" si="25"/>
        <v>ERRORE</v>
      </c>
      <c r="AI155" s="298" t="str">
        <f t="shared" si="25"/>
        <v>ERRORE</v>
      </c>
      <c r="AJ155" s="138">
        <f>SUM(AJ124:AK147)</f>
        <v>1</v>
      </c>
      <c r="AK155" s="133" t="s">
        <v>35</v>
      </c>
    </row>
    <row r="156" spans="1:37">
      <c r="A156" s="139" t="s">
        <v>36</v>
      </c>
      <c r="B156" s="198"/>
      <c r="C156" s="141">
        <f>SUM(C154:C155)</f>
        <v>1</v>
      </c>
      <c r="D156" s="130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199"/>
      <c r="AK156" s="133"/>
    </row>
    <row r="158" spans="1:37">
      <c r="B158" s="75"/>
      <c r="C158" s="76"/>
      <c r="D158" s="76"/>
      <c r="E158" s="76"/>
      <c r="F158" s="76"/>
      <c r="G158" s="299"/>
      <c r="H158" s="300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</row>
    <row r="159" spans="1:37">
      <c r="C159" s="16"/>
      <c r="D159" s="17"/>
      <c r="E159" s="18">
        <v>1</v>
      </c>
      <c r="F159" s="18">
        <v>2</v>
      </c>
      <c r="G159" s="18">
        <v>3</v>
      </c>
      <c r="H159" s="18">
        <v>4</v>
      </c>
      <c r="I159" s="18">
        <v>5</v>
      </c>
      <c r="J159" s="18">
        <v>6</v>
      </c>
      <c r="K159" s="18">
        <v>7</v>
      </c>
      <c r="L159" s="18">
        <v>8</v>
      </c>
      <c r="M159" s="18">
        <v>9</v>
      </c>
      <c r="N159" s="18">
        <v>10</v>
      </c>
      <c r="O159" s="18">
        <v>11</v>
      </c>
      <c r="P159" s="18">
        <v>12</v>
      </c>
      <c r="Q159" s="18">
        <v>13</v>
      </c>
      <c r="R159" s="18">
        <v>14</v>
      </c>
      <c r="S159" s="18">
        <v>15</v>
      </c>
      <c r="T159" s="18">
        <v>16</v>
      </c>
      <c r="U159" s="18">
        <v>17</v>
      </c>
      <c r="V159" s="18">
        <v>18</v>
      </c>
      <c r="W159" s="18">
        <v>19</v>
      </c>
      <c r="X159" s="18">
        <v>20</v>
      </c>
      <c r="Y159" s="18">
        <v>21</v>
      </c>
      <c r="Z159" s="18">
        <v>22</v>
      </c>
      <c r="AA159" s="18">
        <v>23</v>
      </c>
      <c r="AB159" s="18">
        <v>24</v>
      </c>
      <c r="AC159" s="279">
        <v>25</v>
      </c>
      <c r="AD159" s="18">
        <v>26</v>
      </c>
      <c r="AE159" s="18">
        <v>27</v>
      </c>
      <c r="AF159" s="279">
        <v>28</v>
      </c>
      <c r="AG159" s="18">
        <v>29</v>
      </c>
      <c r="AH159" s="18">
        <v>30</v>
      </c>
      <c r="AI159" s="18">
        <v>31</v>
      </c>
      <c r="AJ159" s="17"/>
      <c r="AK159" s="17"/>
    </row>
    <row r="160" spans="1:37">
      <c r="B160" s="15" t="s">
        <v>2</v>
      </c>
      <c r="C160" s="301" t="s">
        <v>73</v>
      </c>
      <c r="D160" s="22"/>
      <c r="E160" s="144" t="s">
        <v>188</v>
      </c>
      <c r="F160" s="144" t="s">
        <v>89</v>
      </c>
      <c r="G160" s="1477" t="s">
        <v>4</v>
      </c>
      <c r="H160" s="144" t="s">
        <v>186</v>
      </c>
      <c r="I160" s="144" t="s">
        <v>29</v>
      </c>
      <c r="J160" s="144" t="s">
        <v>29</v>
      </c>
      <c r="K160" s="144" t="s">
        <v>187</v>
      </c>
      <c r="L160" s="144" t="s">
        <v>188</v>
      </c>
      <c r="M160" s="144" t="s">
        <v>89</v>
      </c>
      <c r="N160" s="1477" t="s">
        <v>4</v>
      </c>
      <c r="O160" s="144" t="s">
        <v>186</v>
      </c>
      <c r="P160" s="144" t="s">
        <v>29</v>
      </c>
      <c r="Q160" s="144" t="s">
        <v>29</v>
      </c>
      <c r="R160" s="144" t="s">
        <v>187</v>
      </c>
      <c r="S160" s="144" t="s">
        <v>188</v>
      </c>
      <c r="T160" s="144" t="s">
        <v>89</v>
      </c>
      <c r="U160" s="1477" t="s">
        <v>4</v>
      </c>
      <c r="V160" s="144" t="s">
        <v>186</v>
      </c>
      <c r="W160" s="144" t="s">
        <v>29</v>
      </c>
      <c r="X160" s="144" t="s">
        <v>29</v>
      </c>
      <c r="Y160" s="144" t="s">
        <v>187</v>
      </c>
      <c r="Z160" s="144" t="s">
        <v>188</v>
      </c>
      <c r="AA160" s="144" t="s">
        <v>89</v>
      </c>
      <c r="AB160" s="1477" t="s">
        <v>4</v>
      </c>
      <c r="AC160" s="144" t="s">
        <v>186</v>
      </c>
      <c r="AD160" s="144" t="s">
        <v>29</v>
      </c>
      <c r="AE160" s="144" t="s">
        <v>29</v>
      </c>
      <c r="AF160" s="144" t="s">
        <v>187</v>
      </c>
      <c r="AG160" s="700"/>
      <c r="AH160" s="700"/>
      <c r="AI160" s="700"/>
      <c r="AJ160" s="82" t="s">
        <v>4</v>
      </c>
      <c r="AK160" s="28" t="s">
        <v>5</v>
      </c>
    </row>
    <row r="161" spans="1:39">
      <c r="B161" s="83"/>
      <c r="C161" s="12" t="s">
        <v>74</v>
      </c>
      <c r="D161" s="152" t="s">
        <v>7</v>
      </c>
      <c r="E161" s="1479" t="s">
        <v>31</v>
      </c>
      <c r="F161" s="1479" t="s">
        <v>31</v>
      </c>
      <c r="G161" s="1480"/>
      <c r="H161" s="1479" t="s">
        <v>31</v>
      </c>
      <c r="I161" s="1479" t="s">
        <v>31</v>
      </c>
      <c r="J161" s="1479" t="s">
        <v>31</v>
      </c>
      <c r="K161" s="1479" t="s">
        <v>31</v>
      </c>
      <c r="L161" s="1479" t="s">
        <v>31</v>
      </c>
      <c r="M161" s="1895" t="s">
        <v>203</v>
      </c>
      <c r="N161" s="1896"/>
      <c r="O161" s="1861" t="s">
        <v>203</v>
      </c>
      <c r="P161" s="1861" t="s">
        <v>203</v>
      </c>
      <c r="Q161" s="1861" t="s">
        <v>203</v>
      </c>
      <c r="R161" s="1861" t="s">
        <v>203</v>
      </c>
      <c r="S161" s="1479" t="s">
        <v>31</v>
      </c>
      <c r="T161" s="1479" t="s">
        <v>31</v>
      </c>
      <c r="U161" s="1484"/>
      <c r="V161" s="1479" t="s">
        <v>31</v>
      </c>
      <c r="W161" s="1479" t="s">
        <v>31</v>
      </c>
      <c r="X161" s="1479" t="s">
        <v>31</v>
      </c>
      <c r="Y161" s="1479" t="s">
        <v>31</v>
      </c>
      <c r="Z161" s="1479" t="s">
        <v>31</v>
      </c>
      <c r="AA161" s="1479" t="s">
        <v>31</v>
      </c>
      <c r="AB161" s="1480"/>
      <c r="AC161" s="1479" t="s">
        <v>31</v>
      </c>
      <c r="AD161" s="1479" t="s">
        <v>31</v>
      </c>
      <c r="AE161" s="1479" t="s">
        <v>31</v>
      </c>
      <c r="AF161" s="1479" t="s">
        <v>31</v>
      </c>
      <c r="AG161" s="1479"/>
      <c r="AH161" s="1479"/>
      <c r="AI161" s="1479"/>
      <c r="AJ161" s="32"/>
      <c r="AK161" s="33"/>
    </row>
    <row r="162" spans="1:39" ht="15" customHeight="1">
      <c r="B162" s="91"/>
      <c r="C162" s="12"/>
      <c r="D162" s="158" t="s">
        <v>8</v>
      </c>
      <c r="E162" s="1460"/>
      <c r="F162" s="1460"/>
      <c r="G162" s="1454"/>
      <c r="H162" s="1460"/>
      <c r="I162" s="1460"/>
      <c r="J162" s="1460"/>
      <c r="K162" s="1460"/>
      <c r="L162" s="1460"/>
      <c r="M162" s="1897" t="s">
        <v>343</v>
      </c>
      <c r="N162" s="1454"/>
      <c r="O162" s="1898" t="s">
        <v>343</v>
      </c>
      <c r="P162" s="1898" t="s">
        <v>343</v>
      </c>
      <c r="Q162" s="1898" t="s">
        <v>343</v>
      </c>
      <c r="R162" s="1898" t="s">
        <v>343</v>
      </c>
      <c r="S162" s="1288">
        <v>1</v>
      </c>
      <c r="T162" s="1460"/>
      <c r="U162" s="1488"/>
      <c r="V162" s="1460"/>
      <c r="W162" s="1460"/>
      <c r="X162" s="1460"/>
      <c r="Y162" s="1460"/>
      <c r="Z162" s="1460"/>
      <c r="AA162" s="1460"/>
      <c r="AB162" s="1454"/>
      <c r="AC162" s="1460"/>
      <c r="AD162" s="1460"/>
      <c r="AE162" s="1460"/>
      <c r="AF162" s="1460"/>
      <c r="AG162" s="1460"/>
      <c r="AH162" s="1460"/>
      <c r="AI162" s="1460"/>
      <c r="AJ162" s="37">
        <f>SUM(F162:AE162)</f>
        <v>1</v>
      </c>
      <c r="AK162" s="38">
        <f>SUM(F163:AE163)</f>
        <v>0</v>
      </c>
    </row>
    <row r="163" spans="1:39">
      <c r="A163" s="39"/>
      <c r="B163" s="97"/>
      <c r="C163" s="250">
        <f>SUM(AJ161:AK163)</f>
        <v>1</v>
      </c>
      <c r="D163" s="164" t="s">
        <v>9</v>
      </c>
      <c r="E163" s="1463"/>
      <c r="F163" s="1463"/>
      <c r="G163" s="1465"/>
      <c r="H163" s="1463"/>
      <c r="I163" s="1463"/>
      <c r="J163" s="1460"/>
      <c r="K163" s="1463"/>
      <c r="L163" s="1463"/>
      <c r="M163" s="1490"/>
      <c r="N163" s="1465"/>
      <c r="O163" s="1463"/>
      <c r="P163" s="1463"/>
      <c r="Q163" s="1463"/>
      <c r="R163" s="1463"/>
      <c r="S163" s="1463"/>
      <c r="T163" s="1463"/>
      <c r="U163" s="1491"/>
      <c r="V163" s="1463"/>
      <c r="W163" s="1463"/>
      <c r="X163" s="1463"/>
      <c r="Y163" s="1463"/>
      <c r="Z163" s="1463"/>
      <c r="AA163" s="1463"/>
      <c r="AB163" s="1465"/>
      <c r="AC163" s="1463"/>
      <c r="AD163" s="1463"/>
      <c r="AE163" s="1463"/>
      <c r="AF163" s="1463"/>
      <c r="AG163" s="1463"/>
      <c r="AH163" s="1463"/>
      <c r="AI163" s="1463"/>
      <c r="AJ163" s="45"/>
      <c r="AK163" s="33"/>
    </row>
    <row r="164" spans="1:39" ht="12.75" customHeight="1">
      <c r="B164" s="83"/>
      <c r="C164" s="12" t="s">
        <v>76</v>
      </c>
      <c r="D164" s="152" t="s">
        <v>7</v>
      </c>
      <c r="E164" s="1494"/>
      <c r="F164" s="1492"/>
      <c r="G164" s="1493"/>
      <c r="H164" s="1899" t="s">
        <v>29</v>
      </c>
      <c r="I164" s="1899" t="s">
        <v>29</v>
      </c>
      <c r="J164" s="1899" t="s">
        <v>29</v>
      </c>
      <c r="K164" s="1494"/>
      <c r="L164" s="1494"/>
      <c r="M164" s="1743" t="s">
        <v>31</v>
      </c>
      <c r="N164" s="1493"/>
      <c r="O164" s="1492" t="s">
        <v>29</v>
      </c>
      <c r="P164" s="1492" t="s">
        <v>29</v>
      </c>
      <c r="Q164" s="1492" t="s">
        <v>29</v>
      </c>
      <c r="R164" s="1492"/>
      <c r="S164" s="1492"/>
      <c r="T164" s="1492"/>
      <c r="U164" s="1497"/>
      <c r="V164" s="1492" t="s">
        <v>29</v>
      </c>
      <c r="W164" s="1492" t="s">
        <v>29</v>
      </c>
      <c r="X164" s="1492" t="s">
        <v>29</v>
      </c>
      <c r="Y164" s="1492" t="s">
        <v>11</v>
      </c>
      <c r="Z164" s="1492" t="s">
        <v>11</v>
      </c>
      <c r="AA164" s="1492"/>
      <c r="AB164" s="1493"/>
      <c r="AC164" s="1492" t="s">
        <v>29</v>
      </c>
      <c r="AD164" s="1492" t="s">
        <v>29</v>
      </c>
      <c r="AE164" s="1492" t="s">
        <v>29</v>
      </c>
      <c r="AF164" s="1492" t="s">
        <v>11</v>
      </c>
      <c r="AG164" s="1492"/>
      <c r="AH164" s="1492"/>
      <c r="AI164" s="1492"/>
      <c r="AJ164" s="32"/>
      <c r="AK164" s="33"/>
    </row>
    <row r="165" spans="1:39">
      <c r="B165" s="91"/>
      <c r="C165" s="12"/>
      <c r="D165" s="158" t="s">
        <v>8</v>
      </c>
      <c r="E165" s="1288"/>
      <c r="F165" s="1460"/>
      <c r="G165" s="1454"/>
      <c r="H165" s="1460"/>
      <c r="I165" s="1460"/>
      <c r="J165" s="1460"/>
      <c r="K165" s="1460"/>
      <c r="L165" s="1460"/>
      <c r="M165" s="1487"/>
      <c r="N165" s="1454"/>
      <c r="O165" s="1460"/>
      <c r="P165" s="1460"/>
      <c r="Q165" s="1460"/>
      <c r="R165" s="1460" t="s">
        <v>29</v>
      </c>
      <c r="S165" s="1460"/>
      <c r="T165" s="1460" t="s">
        <v>82</v>
      </c>
      <c r="U165" s="1488"/>
      <c r="V165" s="1460"/>
      <c r="W165" s="1460"/>
      <c r="X165" s="1460"/>
      <c r="Y165" s="1460"/>
      <c r="Z165" s="1460"/>
      <c r="AA165" s="1460"/>
      <c r="AB165" s="1454"/>
      <c r="AC165" s="1460"/>
      <c r="AD165" s="1460"/>
      <c r="AE165" s="1460"/>
      <c r="AF165" s="1512"/>
      <c r="AG165" s="1512"/>
      <c r="AH165" s="1512"/>
      <c r="AI165" s="1512"/>
      <c r="AJ165" s="37">
        <f>SUM(F165:AE165)</f>
        <v>0</v>
      </c>
      <c r="AK165" s="38">
        <f>SUM(F166:AE166)</f>
        <v>0</v>
      </c>
    </row>
    <row r="166" spans="1:39">
      <c r="A166" s="39"/>
      <c r="B166" s="97"/>
      <c r="C166" s="250">
        <f>SUM(AJ164:AK166)</f>
        <v>0</v>
      </c>
      <c r="D166" s="164" t="s">
        <v>9</v>
      </c>
      <c r="E166" s="1499"/>
      <c r="F166" s="1499"/>
      <c r="G166" s="1500"/>
      <c r="H166" s="1499"/>
      <c r="I166" s="1499"/>
      <c r="J166" s="1499"/>
      <c r="K166" s="1499"/>
      <c r="L166" s="1499"/>
      <c r="M166" s="1502"/>
      <c r="N166" s="1500"/>
      <c r="O166" s="1499"/>
      <c r="P166" s="1499"/>
      <c r="Q166" s="1499"/>
      <c r="R166" s="1499"/>
      <c r="S166" s="1499"/>
      <c r="T166" s="1499"/>
      <c r="U166" s="1503"/>
      <c r="V166" s="1499"/>
      <c r="W166" s="1499"/>
      <c r="X166" s="1499"/>
      <c r="Y166" s="1499"/>
      <c r="Z166" s="1499"/>
      <c r="AA166" s="1499"/>
      <c r="AB166" s="1500"/>
      <c r="AC166" s="1499"/>
      <c r="AD166" s="1499"/>
      <c r="AE166" s="1499"/>
      <c r="AF166" s="1513"/>
      <c r="AG166" s="1513"/>
      <c r="AH166" s="1513"/>
      <c r="AI166" s="1513"/>
      <c r="AJ166" s="45"/>
      <c r="AK166" s="33"/>
    </row>
    <row r="167" spans="1:39">
      <c r="B167" s="83"/>
      <c r="C167" s="12" t="s">
        <v>442</v>
      </c>
      <c r="D167" s="152" t="s">
        <v>7</v>
      </c>
      <c r="E167" s="1479" t="s">
        <v>29</v>
      </c>
      <c r="F167" s="1479" t="s">
        <v>82</v>
      </c>
      <c r="G167" s="1480"/>
      <c r="H167" s="1526" t="s">
        <v>29</v>
      </c>
      <c r="I167" s="1526" t="s">
        <v>29</v>
      </c>
      <c r="J167" s="1526"/>
      <c r="K167" s="1479" t="s">
        <v>29</v>
      </c>
      <c r="L167" s="1479" t="s">
        <v>29</v>
      </c>
      <c r="M167" s="1483" t="s">
        <v>82</v>
      </c>
      <c r="N167" s="1506"/>
      <c r="O167" s="1505"/>
      <c r="P167" s="1505"/>
      <c r="Q167" s="1479" t="s">
        <v>11</v>
      </c>
      <c r="R167" s="1536" t="s">
        <v>201</v>
      </c>
      <c r="S167" s="1479" t="s">
        <v>29</v>
      </c>
      <c r="T167" s="1536" t="s">
        <v>82</v>
      </c>
      <c r="U167" s="1507"/>
      <c r="V167" s="1505"/>
      <c r="W167" s="1505"/>
      <c r="X167" s="1505"/>
      <c r="Y167" s="1479" t="s">
        <v>29</v>
      </c>
      <c r="Z167" s="1479" t="s">
        <v>29</v>
      </c>
      <c r="AA167" s="1479" t="s">
        <v>82</v>
      </c>
      <c r="AB167" s="1506"/>
      <c r="AC167" s="1505"/>
      <c r="AD167" s="1505"/>
      <c r="AE167" s="1479" t="s">
        <v>11</v>
      </c>
      <c r="AF167" s="1517" t="s">
        <v>29</v>
      </c>
      <c r="AG167" s="1517"/>
      <c r="AH167" s="1517"/>
      <c r="AI167" s="1517"/>
      <c r="AJ167" s="32"/>
      <c r="AK167" s="33"/>
    </row>
    <row r="168" spans="1:39">
      <c r="B168" s="91"/>
      <c r="C168" s="12"/>
      <c r="D168" s="158" t="s">
        <v>8</v>
      </c>
      <c r="E168" s="1746"/>
      <c r="F168" s="1746"/>
      <c r="G168" s="1748"/>
      <c r="H168" s="1746"/>
      <c r="I168" s="1746"/>
      <c r="J168" s="1746"/>
      <c r="K168" s="1746"/>
      <c r="L168" s="1746"/>
      <c r="M168" s="1747"/>
      <c r="N168" s="1748"/>
      <c r="O168" s="1878" t="s">
        <v>31</v>
      </c>
      <c r="P168" s="1878"/>
      <c r="Q168" s="1878"/>
      <c r="R168" s="1878" t="s">
        <v>31</v>
      </c>
      <c r="S168" s="1900">
        <v>-1</v>
      </c>
      <c r="T168" s="1744" t="s">
        <v>343</v>
      </c>
      <c r="U168" s="1749"/>
      <c r="V168" s="1746"/>
      <c r="W168" s="1746"/>
      <c r="X168" s="1746"/>
      <c r="Y168" s="1746"/>
      <c r="Z168" s="1746"/>
      <c r="AA168" s="1746"/>
      <c r="AB168" s="1748"/>
      <c r="AC168" s="1746"/>
      <c r="AD168" s="1746"/>
      <c r="AE168" s="1746"/>
      <c r="AF168" s="1746"/>
      <c r="AG168" s="1746"/>
      <c r="AH168" s="1746"/>
      <c r="AI168" s="1746"/>
      <c r="AJ168" s="37">
        <f>SUM(F168:AE168)</f>
        <v>-1</v>
      </c>
      <c r="AK168" s="38">
        <f>SUM(F169:AE169)</f>
        <v>0</v>
      </c>
    </row>
    <row r="169" spans="1:39">
      <c r="A169" s="39"/>
      <c r="B169" s="97"/>
      <c r="C169" s="250">
        <f>SUM(AJ167:AK169)</f>
        <v>-1</v>
      </c>
      <c r="D169" s="164" t="s">
        <v>9</v>
      </c>
      <c r="E169" s="1499"/>
      <c r="F169" s="1499"/>
      <c r="G169" s="1500"/>
      <c r="H169" s="1499"/>
      <c r="I169" s="1499"/>
      <c r="J169" s="1499"/>
      <c r="K169" s="1499"/>
      <c r="L169" s="1499"/>
      <c r="M169" s="1502"/>
      <c r="N169" s="1500"/>
      <c r="O169" s="1499"/>
      <c r="P169" s="1499"/>
      <c r="Q169" s="1499"/>
      <c r="R169" s="1499"/>
      <c r="S169" s="1901" t="s">
        <v>343</v>
      </c>
      <c r="T169" s="1499"/>
      <c r="U169" s="1503"/>
      <c r="V169" s="1499"/>
      <c r="W169" s="1499"/>
      <c r="X169" s="1499"/>
      <c r="Y169" s="1499"/>
      <c r="Z169" s="1499"/>
      <c r="AA169" s="1499"/>
      <c r="AB169" s="1500"/>
      <c r="AC169" s="1499"/>
      <c r="AD169" s="1499"/>
      <c r="AE169" s="1499"/>
      <c r="AF169" s="1499"/>
      <c r="AG169" s="1499"/>
      <c r="AH169" s="1499"/>
      <c r="AI169" s="1499"/>
      <c r="AJ169" s="45"/>
      <c r="AK169" s="33"/>
    </row>
    <row r="170" spans="1:39">
      <c r="B170" s="83"/>
      <c r="C170" s="12" t="s">
        <v>77</v>
      </c>
      <c r="D170" s="152" t="s">
        <v>7</v>
      </c>
      <c r="E170" s="1505"/>
      <c r="F170" s="1505"/>
      <c r="G170" s="1506"/>
      <c r="H170" s="1505"/>
      <c r="I170" s="1505"/>
      <c r="J170" s="1526" t="s">
        <v>29</v>
      </c>
      <c r="K170" s="1505"/>
      <c r="L170" s="1505"/>
      <c r="M170" s="1509"/>
      <c r="N170" s="1506"/>
      <c r="O170" s="1505"/>
      <c r="P170" s="1505"/>
      <c r="Q170" s="1505"/>
      <c r="R170" s="1505"/>
      <c r="S170" s="1505"/>
      <c r="T170" s="1505"/>
      <c r="U170" s="1507"/>
      <c r="V170" s="1505"/>
      <c r="W170" s="1505"/>
      <c r="X170" s="1505"/>
      <c r="Y170" s="1505"/>
      <c r="Z170" s="1505"/>
      <c r="AA170" s="1505"/>
      <c r="AB170" s="1506"/>
      <c r="AC170" s="1505"/>
      <c r="AD170" s="1505"/>
      <c r="AE170" s="1505"/>
      <c r="AF170" s="1505"/>
      <c r="AG170" s="1505"/>
      <c r="AH170" s="1505"/>
      <c r="AI170" s="1505"/>
      <c r="AJ170" s="32"/>
      <c r="AK170" s="33"/>
      <c r="AM170" s="318"/>
    </row>
    <row r="171" spans="1:39">
      <c r="B171" s="91"/>
      <c r="C171" s="12"/>
      <c r="D171" s="158" t="s">
        <v>8</v>
      </c>
      <c r="E171" s="1288"/>
      <c r="F171" s="1460"/>
      <c r="G171" s="1454"/>
      <c r="H171" s="1460"/>
      <c r="I171" s="1460"/>
      <c r="J171" s="1460"/>
      <c r="K171" s="1460"/>
      <c r="L171" s="1460"/>
      <c r="M171" s="1487"/>
      <c r="N171" s="1454"/>
      <c r="O171" s="1460"/>
      <c r="P171" s="1288" t="s">
        <v>31</v>
      </c>
      <c r="Q171" s="1288" t="s">
        <v>31</v>
      </c>
      <c r="R171" s="1460"/>
      <c r="S171" s="1460"/>
      <c r="T171" s="1460"/>
      <c r="U171" s="1488"/>
      <c r="V171" s="1460"/>
      <c r="W171" s="1460"/>
      <c r="X171" s="1460"/>
      <c r="Y171" s="1460"/>
      <c r="Z171" s="1460"/>
      <c r="AA171" s="1460"/>
      <c r="AB171" s="1454"/>
      <c r="AC171" s="1460"/>
      <c r="AD171" s="1460"/>
      <c r="AE171" s="1460"/>
      <c r="AF171" s="1460"/>
      <c r="AG171" s="1460"/>
      <c r="AH171" s="1460"/>
      <c r="AI171" s="1460"/>
      <c r="AJ171" s="37">
        <f>SUM(F171:AE171)</f>
        <v>0</v>
      </c>
      <c r="AK171" s="38">
        <f>SUM(F172:AE172)</f>
        <v>0</v>
      </c>
      <c r="AM171" s="318"/>
    </row>
    <row r="172" spans="1:39">
      <c r="A172" s="39"/>
      <c r="B172" s="97"/>
      <c r="C172" s="98">
        <f>SUM(AJ170:AK172)</f>
        <v>0</v>
      </c>
      <c r="D172" s="164" t="s">
        <v>9</v>
      </c>
      <c r="E172" s="1499"/>
      <c r="F172" s="1499"/>
      <c r="G172" s="1500"/>
      <c r="H172" s="1499"/>
      <c r="I172" s="1499"/>
      <c r="J172" s="1499"/>
      <c r="K172" s="1499"/>
      <c r="L172" s="1499"/>
      <c r="M172" s="1502"/>
      <c r="N172" s="1500"/>
      <c r="O172" s="1499"/>
      <c r="P172" s="1499"/>
      <c r="Q172" s="1499"/>
      <c r="R172" s="1499"/>
      <c r="S172" s="1499"/>
      <c r="T172" s="1499"/>
      <c r="U172" s="1503"/>
      <c r="V172" s="1499"/>
      <c r="W172" s="1499"/>
      <c r="X172" s="1499"/>
      <c r="Y172" s="1499"/>
      <c r="Z172" s="1499"/>
      <c r="AA172" s="1499"/>
      <c r="AB172" s="1500"/>
      <c r="AC172" s="1499"/>
      <c r="AD172" s="1499"/>
      <c r="AE172" s="1499"/>
      <c r="AF172" s="1499"/>
      <c r="AG172" s="1499"/>
      <c r="AH172" s="1499"/>
      <c r="AI172" s="1499"/>
      <c r="AJ172" s="320"/>
      <c r="AK172" s="33"/>
      <c r="AM172" s="126"/>
    </row>
    <row r="173" spans="1:39">
      <c r="B173" s="83"/>
      <c r="C173" s="12" t="s">
        <v>19</v>
      </c>
      <c r="D173" s="152" t="s">
        <v>7</v>
      </c>
      <c r="E173" s="1505" t="s">
        <v>350</v>
      </c>
      <c r="F173" s="1505" t="s">
        <v>350</v>
      </c>
      <c r="G173" s="1506"/>
      <c r="H173" s="1505"/>
      <c r="I173" s="1505"/>
      <c r="J173" s="1505"/>
      <c r="K173" s="1505"/>
      <c r="L173" s="1505"/>
      <c r="M173" s="1505" t="s">
        <v>350</v>
      </c>
      <c r="N173" s="1506"/>
      <c r="O173" s="1505"/>
      <c r="P173" s="1505"/>
      <c r="Q173" s="1505"/>
      <c r="R173" s="1505"/>
      <c r="S173" s="1505"/>
      <c r="T173" s="1505"/>
      <c r="U173" s="1507"/>
      <c r="V173" s="1505"/>
      <c r="W173" s="1505"/>
      <c r="X173" s="1505"/>
      <c r="Y173" s="1505"/>
      <c r="Z173" s="1505"/>
      <c r="AA173" s="1505"/>
      <c r="AB173" s="1506"/>
      <c r="AC173" s="1505"/>
      <c r="AD173" s="1505"/>
      <c r="AE173" s="1505"/>
      <c r="AF173" s="1505"/>
      <c r="AG173" s="1505"/>
      <c r="AH173" s="1505"/>
      <c r="AI173" s="1505"/>
      <c r="AJ173" s="32"/>
      <c r="AK173" s="33"/>
      <c r="AM173" s="318"/>
    </row>
    <row r="174" spans="1:39">
      <c r="B174" s="91"/>
      <c r="C174" s="12"/>
      <c r="D174" s="158" t="s">
        <v>8</v>
      </c>
      <c r="E174" s="1288">
        <v>3</v>
      </c>
      <c r="F174" s="1288">
        <v>3</v>
      </c>
      <c r="G174" s="1454"/>
      <c r="H174" s="1460"/>
      <c r="I174" s="1460"/>
      <c r="J174" s="1460"/>
      <c r="K174" s="1460"/>
      <c r="L174" s="1460"/>
      <c r="M174" s="1288">
        <v>3</v>
      </c>
      <c r="N174" s="1454"/>
      <c r="O174" s="1460"/>
      <c r="P174" s="1460"/>
      <c r="Q174" s="1460"/>
      <c r="R174" s="1460"/>
      <c r="S174" s="1460"/>
      <c r="T174" s="1460"/>
      <c r="U174" s="1488"/>
      <c r="V174" s="1460"/>
      <c r="W174" s="1460"/>
      <c r="X174" s="1460"/>
      <c r="Y174" s="1460"/>
      <c r="Z174" s="1460"/>
      <c r="AA174" s="1460"/>
      <c r="AB174" s="1454"/>
      <c r="AC174" s="1460"/>
      <c r="AD174" s="1460"/>
      <c r="AE174" s="1460"/>
      <c r="AF174" s="1460"/>
      <c r="AG174" s="1460"/>
      <c r="AH174" s="1460"/>
      <c r="AI174" s="1460"/>
      <c r="AJ174" s="37">
        <f>SUM(F174:AE174)</f>
        <v>6</v>
      </c>
      <c r="AK174" s="38">
        <f>SUM(F175:AE175)</f>
        <v>0</v>
      </c>
      <c r="AM174" s="318"/>
    </row>
    <row r="175" spans="1:39">
      <c r="A175" s="39"/>
      <c r="B175" s="97"/>
      <c r="C175" s="98">
        <f>SUM(AJ173:AK175)</f>
        <v>6</v>
      </c>
      <c r="D175" s="164" t="s">
        <v>9</v>
      </c>
      <c r="E175" s="1499"/>
      <c r="F175" s="1499"/>
      <c r="G175" s="1500"/>
      <c r="H175" s="1499"/>
      <c r="I175" s="1499"/>
      <c r="J175" s="1499"/>
      <c r="K175" s="1499"/>
      <c r="L175" s="1499"/>
      <c r="M175" s="1499"/>
      <c r="N175" s="1500"/>
      <c r="O175" s="1499"/>
      <c r="P175" s="1499"/>
      <c r="Q175" s="1499"/>
      <c r="R175" s="1499"/>
      <c r="S175" s="1499"/>
      <c r="T175" s="1499"/>
      <c r="U175" s="1503"/>
      <c r="V175" s="1499"/>
      <c r="W175" s="1499"/>
      <c r="X175" s="1499"/>
      <c r="Y175" s="1499"/>
      <c r="Z175" s="1499"/>
      <c r="AA175" s="1499"/>
      <c r="AB175" s="1500"/>
      <c r="AC175" s="1499"/>
      <c r="AD175" s="1499"/>
      <c r="AE175" s="1499"/>
      <c r="AF175" s="1499"/>
      <c r="AG175" s="1499"/>
      <c r="AH175" s="1499"/>
      <c r="AI175" s="1499"/>
      <c r="AJ175" s="45"/>
      <c r="AK175" s="33"/>
      <c r="AM175" s="318"/>
    </row>
    <row r="176" spans="1:39">
      <c r="B176" s="83"/>
      <c r="C176" s="12" t="s">
        <v>351</v>
      </c>
      <c r="D176" s="152" t="s">
        <v>7</v>
      </c>
      <c r="E176" s="1505" t="s">
        <v>350</v>
      </c>
      <c r="F176" s="1505"/>
      <c r="G176" s="1506"/>
      <c r="H176" s="1505"/>
      <c r="I176" s="1505"/>
      <c r="J176" s="1505"/>
      <c r="K176" s="1505"/>
      <c r="L176" s="1505" t="s">
        <v>350</v>
      </c>
      <c r="M176" s="1509"/>
      <c r="N176" s="1506"/>
      <c r="O176" s="1505"/>
      <c r="P176" s="1505"/>
      <c r="Q176" s="1505"/>
      <c r="R176" s="1505"/>
      <c r="S176" s="1505"/>
      <c r="T176" s="1505"/>
      <c r="U176" s="1507"/>
      <c r="V176" s="1505"/>
      <c r="W176" s="1505"/>
      <c r="X176" s="1505"/>
      <c r="Y176" s="1505"/>
      <c r="Z176" s="1505"/>
      <c r="AA176" s="1505"/>
      <c r="AB176" s="1506"/>
      <c r="AC176" s="1505"/>
      <c r="AD176" s="1505"/>
      <c r="AE176" s="1505"/>
      <c r="AF176" s="1505"/>
      <c r="AG176" s="1505"/>
      <c r="AH176" s="1505"/>
      <c r="AI176" s="1505"/>
      <c r="AJ176" s="32"/>
      <c r="AK176" s="33"/>
      <c r="AM176" s="318"/>
    </row>
    <row r="177" spans="1:39">
      <c r="B177" s="91"/>
      <c r="C177" s="12"/>
      <c r="D177" s="158" t="s">
        <v>8</v>
      </c>
      <c r="E177" s="1288">
        <v>3</v>
      </c>
      <c r="F177" s="1460"/>
      <c r="G177" s="1454"/>
      <c r="H177" s="1460"/>
      <c r="I177" s="1460"/>
      <c r="J177" s="1460"/>
      <c r="K177" s="1460"/>
      <c r="L177" s="1288">
        <v>3</v>
      </c>
      <c r="M177" s="1487"/>
      <c r="N177" s="1454"/>
      <c r="O177" s="1460"/>
      <c r="P177" s="1460"/>
      <c r="Q177" s="1460"/>
      <c r="R177" s="1460"/>
      <c r="S177" s="1460"/>
      <c r="T177" s="1460"/>
      <c r="U177" s="1488"/>
      <c r="V177" s="1460"/>
      <c r="W177" s="1460"/>
      <c r="X177" s="1460"/>
      <c r="Y177" s="1460"/>
      <c r="Z177" s="1460"/>
      <c r="AA177" s="1460"/>
      <c r="AB177" s="1454"/>
      <c r="AC177" s="1460"/>
      <c r="AD177" s="1460"/>
      <c r="AE177" s="1460"/>
      <c r="AF177" s="1460"/>
      <c r="AG177" s="1460"/>
      <c r="AH177" s="1460"/>
      <c r="AI177" s="1460"/>
      <c r="AJ177" s="37">
        <f>SUM(F177:AE177)</f>
        <v>3</v>
      </c>
      <c r="AK177" s="38">
        <f>SUM(F178:AE178)</f>
        <v>0</v>
      </c>
      <c r="AM177" s="318"/>
    </row>
    <row r="178" spans="1:39">
      <c r="A178" s="39"/>
      <c r="B178" s="97"/>
      <c r="C178" s="98">
        <f>SUM(AJ176:AK178)</f>
        <v>3</v>
      </c>
      <c r="D178" s="164" t="s">
        <v>9</v>
      </c>
      <c r="E178" s="1499"/>
      <c r="F178" s="1499"/>
      <c r="G178" s="1500"/>
      <c r="H178" s="1499"/>
      <c r="I178" s="1499"/>
      <c r="J178" s="1499"/>
      <c r="K178" s="1499"/>
      <c r="L178" s="1499"/>
      <c r="M178" s="1502"/>
      <c r="N178" s="1500"/>
      <c r="O178" s="1499"/>
      <c r="P178" s="1499"/>
      <c r="Q178" s="1499"/>
      <c r="R178" s="1499"/>
      <c r="S178" s="1499"/>
      <c r="T178" s="1499"/>
      <c r="U178" s="1503"/>
      <c r="V178" s="1499"/>
      <c r="W178" s="1499"/>
      <c r="X178" s="1499"/>
      <c r="Y178" s="1499"/>
      <c r="Z178" s="1499"/>
      <c r="AA178" s="1499"/>
      <c r="AB178" s="1500"/>
      <c r="AC178" s="1499"/>
      <c r="AD178" s="1499"/>
      <c r="AE178" s="1499"/>
      <c r="AF178" s="1499"/>
      <c r="AG178" s="1499"/>
      <c r="AH178" s="1499"/>
      <c r="AI178" s="1499"/>
      <c r="AJ178" s="320"/>
      <c r="AK178" s="33"/>
      <c r="AM178" s="126"/>
    </row>
    <row r="179" spans="1:39">
      <c r="B179" s="83"/>
      <c r="C179" s="12" t="s">
        <v>353</v>
      </c>
      <c r="D179" s="152"/>
      <c r="E179" s="1505"/>
      <c r="F179" s="1505" t="s">
        <v>350</v>
      </c>
      <c r="G179" s="1506"/>
      <c r="H179" s="1505"/>
      <c r="I179" s="1505"/>
      <c r="J179" s="1505"/>
      <c r="K179" s="1505"/>
      <c r="L179" s="1505"/>
      <c r="M179" s="1509"/>
      <c r="N179" s="1506"/>
      <c r="O179" s="1505"/>
      <c r="P179" s="1505"/>
      <c r="Q179" s="1505"/>
      <c r="R179" s="1505"/>
      <c r="S179" s="1505"/>
      <c r="T179" s="1505"/>
      <c r="U179" s="1507"/>
      <c r="V179" s="1505"/>
      <c r="W179" s="1505"/>
      <c r="X179" s="1505"/>
      <c r="Y179" s="1505"/>
      <c r="Z179" s="1505"/>
      <c r="AA179" s="1505"/>
      <c r="AB179" s="1506"/>
      <c r="AC179" s="1505"/>
      <c r="AD179" s="1505"/>
      <c r="AE179" s="1505"/>
      <c r="AF179" s="1505"/>
      <c r="AG179" s="1505"/>
      <c r="AH179" s="1505"/>
      <c r="AI179" s="1505"/>
      <c r="AJ179" s="32"/>
      <c r="AK179" s="33"/>
      <c r="AM179" s="318"/>
    </row>
    <row r="180" spans="1:39">
      <c r="B180" s="91"/>
      <c r="C180" s="12"/>
      <c r="D180" s="158" t="s">
        <v>8</v>
      </c>
      <c r="E180" s="1288"/>
      <c r="F180" s="1288">
        <v>3</v>
      </c>
      <c r="G180" s="1454"/>
      <c r="H180" s="1460"/>
      <c r="I180" s="1460"/>
      <c r="J180" s="1460"/>
      <c r="K180" s="1460"/>
      <c r="L180" s="1460"/>
      <c r="M180" s="1487"/>
      <c r="N180" s="1454"/>
      <c r="O180" s="1460"/>
      <c r="P180" s="1460"/>
      <c r="Q180" s="1460"/>
      <c r="R180" s="1460"/>
      <c r="S180" s="1460"/>
      <c r="T180" s="1460"/>
      <c r="U180" s="1488"/>
      <c r="V180" s="1460"/>
      <c r="W180" s="1460"/>
      <c r="X180" s="1460"/>
      <c r="Y180" s="1460"/>
      <c r="Z180" s="1460"/>
      <c r="AA180" s="1460"/>
      <c r="AB180" s="1454"/>
      <c r="AC180" s="1460"/>
      <c r="AD180" s="1460"/>
      <c r="AE180" s="1460"/>
      <c r="AF180" s="1460"/>
      <c r="AG180" s="1460"/>
      <c r="AH180" s="1460"/>
      <c r="AI180" s="1460"/>
      <c r="AJ180" s="37">
        <f>SUM(F180:AE180)</f>
        <v>3</v>
      </c>
      <c r="AK180" s="38">
        <f>SUM(F181:AE181)</f>
        <v>0</v>
      </c>
      <c r="AM180" s="318"/>
    </row>
    <row r="181" spans="1:39">
      <c r="A181" s="39"/>
      <c r="B181" s="97"/>
      <c r="C181" s="98">
        <f>SUM(AJ179:AK181)</f>
        <v>3</v>
      </c>
      <c r="D181" s="164" t="s">
        <v>9</v>
      </c>
      <c r="E181" s="1499"/>
      <c r="F181" s="1499"/>
      <c r="G181" s="1500"/>
      <c r="H181" s="1499"/>
      <c r="I181" s="1499"/>
      <c r="J181" s="1499"/>
      <c r="K181" s="1499"/>
      <c r="L181" s="1499"/>
      <c r="M181" s="1502"/>
      <c r="N181" s="1500"/>
      <c r="O181" s="1499"/>
      <c r="P181" s="1499"/>
      <c r="Q181" s="1499"/>
      <c r="R181" s="1499"/>
      <c r="S181" s="1499"/>
      <c r="T181" s="1499"/>
      <c r="U181" s="1503"/>
      <c r="V181" s="1499"/>
      <c r="W181" s="1499"/>
      <c r="X181" s="1499"/>
      <c r="Y181" s="1499"/>
      <c r="Z181" s="1499"/>
      <c r="AA181" s="1499"/>
      <c r="AB181" s="1500"/>
      <c r="AC181" s="1499"/>
      <c r="AD181" s="1499"/>
      <c r="AE181" s="1499"/>
      <c r="AF181" s="1499"/>
      <c r="AG181" s="1499"/>
      <c r="AH181" s="1499"/>
      <c r="AI181" s="1499"/>
      <c r="AJ181" s="45"/>
      <c r="AK181" s="33"/>
      <c r="AM181" s="318"/>
    </row>
    <row r="182" spans="1:39">
      <c r="B182" s="83"/>
      <c r="C182" s="12" t="s">
        <v>443</v>
      </c>
      <c r="D182" s="152" t="s">
        <v>7</v>
      </c>
      <c r="E182" s="1505"/>
      <c r="F182" s="1505"/>
      <c r="G182" s="1506"/>
      <c r="H182" s="1505"/>
      <c r="I182" s="1505"/>
      <c r="J182" s="1505"/>
      <c r="K182" s="1505"/>
      <c r="L182" s="1505"/>
      <c r="M182" s="1509"/>
      <c r="N182" s="1506"/>
      <c r="O182" s="1505"/>
      <c r="P182" s="1505"/>
      <c r="Q182" s="1505"/>
      <c r="R182" s="1505"/>
      <c r="S182" s="1505"/>
      <c r="T182" s="1505"/>
      <c r="U182" s="1507"/>
      <c r="V182" s="1505"/>
      <c r="W182" s="1505"/>
      <c r="X182" s="1505"/>
      <c r="Y182" s="1505"/>
      <c r="Z182" s="1505"/>
      <c r="AA182" s="1505"/>
      <c r="AB182" s="1506"/>
      <c r="AC182" s="1505"/>
      <c r="AD182" s="1505"/>
      <c r="AE182" s="1505"/>
      <c r="AF182" s="1505"/>
      <c r="AG182" s="1505"/>
      <c r="AH182" s="1505"/>
      <c r="AI182" s="1505"/>
      <c r="AJ182" s="32"/>
      <c r="AK182" s="33"/>
      <c r="AM182" s="318"/>
    </row>
    <row r="183" spans="1:39">
      <c r="B183" s="91"/>
      <c r="C183" s="12"/>
      <c r="D183" s="158" t="s">
        <v>8</v>
      </c>
      <c r="E183" s="1288"/>
      <c r="F183" s="1460"/>
      <c r="G183" s="1454"/>
      <c r="H183" s="1460"/>
      <c r="I183" s="1460"/>
      <c r="J183" s="1460"/>
      <c r="K183" s="1460"/>
      <c r="L183" s="1288">
        <v>3</v>
      </c>
      <c r="M183" s="1487"/>
      <c r="N183" s="1454"/>
      <c r="O183" s="1460"/>
      <c r="P183" s="1460"/>
      <c r="Q183" s="1460"/>
      <c r="R183" s="1460"/>
      <c r="S183" s="1460"/>
      <c r="T183" s="1460"/>
      <c r="U183" s="1488"/>
      <c r="V183" s="1460"/>
      <c r="W183" s="1460"/>
      <c r="X183" s="1460"/>
      <c r="Y183" s="1460"/>
      <c r="Z183" s="1460"/>
      <c r="AA183" s="1460"/>
      <c r="AB183" s="1454"/>
      <c r="AC183" s="1460"/>
      <c r="AD183" s="1460"/>
      <c r="AE183" s="1460"/>
      <c r="AF183" s="1460"/>
      <c r="AG183" s="1460"/>
      <c r="AH183" s="1460"/>
      <c r="AI183" s="1460"/>
      <c r="AJ183" s="37">
        <f>SUM(F183:AE183)</f>
        <v>3</v>
      </c>
      <c r="AK183" s="38">
        <f>SUM(F184:AE184)</f>
        <v>0</v>
      </c>
      <c r="AM183" s="318"/>
    </row>
    <row r="184" spans="1:39">
      <c r="A184" s="39"/>
      <c r="B184" s="97"/>
      <c r="C184" s="98">
        <f>SUM(AJ182:AK184)</f>
        <v>3</v>
      </c>
      <c r="D184" s="164" t="s">
        <v>9</v>
      </c>
      <c r="E184" s="1499"/>
      <c r="F184" s="1499"/>
      <c r="G184" s="1500"/>
      <c r="H184" s="1499"/>
      <c r="I184" s="1499"/>
      <c r="J184" s="1499"/>
      <c r="K184" s="1499"/>
      <c r="L184" s="1902"/>
      <c r="M184" s="1502"/>
      <c r="N184" s="1500"/>
      <c r="O184" s="1499"/>
      <c r="P184" s="1499"/>
      <c r="Q184" s="1499"/>
      <c r="R184" s="1499"/>
      <c r="S184" s="1499"/>
      <c r="T184" s="1499"/>
      <c r="U184" s="1503"/>
      <c r="V184" s="1499"/>
      <c r="W184" s="1499"/>
      <c r="X184" s="1499"/>
      <c r="Y184" s="1499"/>
      <c r="Z184" s="1499"/>
      <c r="AA184" s="1499"/>
      <c r="AB184" s="1500"/>
      <c r="AC184" s="1499"/>
      <c r="AD184" s="1499"/>
      <c r="AE184" s="1499"/>
      <c r="AF184" s="1499"/>
      <c r="AG184" s="1499"/>
      <c r="AH184" s="1499"/>
      <c r="AI184" s="1499"/>
      <c r="AJ184" s="320"/>
      <c r="AK184" s="33"/>
      <c r="AM184" s="126"/>
    </row>
    <row r="185" spans="1:39">
      <c r="B185" s="83"/>
      <c r="C185" s="12" t="s">
        <v>352</v>
      </c>
      <c r="D185" s="152" t="s">
        <v>7</v>
      </c>
      <c r="E185" s="1505"/>
      <c r="F185" s="1505"/>
      <c r="G185" s="1506"/>
      <c r="H185" s="1505"/>
      <c r="I185" s="1505"/>
      <c r="J185" s="1505"/>
      <c r="K185" s="1505"/>
      <c r="L185" s="1505"/>
      <c r="M185" s="1505" t="s">
        <v>350</v>
      </c>
      <c r="N185" s="1506"/>
      <c r="O185" s="1505"/>
      <c r="P185" s="1505"/>
      <c r="Q185" s="1505"/>
      <c r="R185" s="1505"/>
      <c r="S185" s="1505"/>
      <c r="T185" s="1505"/>
      <c r="U185" s="1507"/>
      <c r="V185" s="1505"/>
      <c r="W185" s="1505"/>
      <c r="X185" s="1505"/>
      <c r="Y185" s="1505"/>
      <c r="Z185" s="1505"/>
      <c r="AA185" s="1505"/>
      <c r="AB185" s="1506"/>
      <c r="AC185" s="1505"/>
      <c r="AD185" s="1505"/>
      <c r="AE185" s="1505"/>
      <c r="AF185" s="1505"/>
      <c r="AG185" s="1505"/>
      <c r="AH185" s="1505"/>
      <c r="AI185" s="1505"/>
      <c r="AJ185" s="32"/>
      <c r="AK185" s="33"/>
      <c r="AM185" s="318"/>
    </row>
    <row r="186" spans="1:39">
      <c r="B186" s="91"/>
      <c r="C186" s="12"/>
      <c r="D186" s="158" t="s">
        <v>8</v>
      </c>
      <c r="E186" s="1288"/>
      <c r="F186" s="1460"/>
      <c r="G186" s="1454"/>
      <c r="H186" s="1460"/>
      <c r="I186" s="1460"/>
      <c r="J186" s="1460"/>
      <c r="K186" s="1460"/>
      <c r="L186" s="1460"/>
      <c r="M186" s="1288">
        <v>3</v>
      </c>
      <c r="N186" s="1454"/>
      <c r="O186" s="1460"/>
      <c r="P186" s="1460"/>
      <c r="Q186" s="1460"/>
      <c r="R186" s="1460"/>
      <c r="S186" s="1460"/>
      <c r="T186" s="1460"/>
      <c r="U186" s="1488"/>
      <c r="V186" s="1460"/>
      <c r="W186" s="1460"/>
      <c r="X186" s="1460"/>
      <c r="Y186" s="1460"/>
      <c r="Z186" s="1460"/>
      <c r="AA186" s="1460"/>
      <c r="AB186" s="1454"/>
      <c r="AC186" s="1460"/>
      <c r="AD186" s="1460"/>
      <c r="AE186" s="1460"/>
      <c r="AF186" s="1460"/>
      <c r="AG186" s="1460"/>
      <c r="AH186" s="1460"/>
      <c r="AI186" s="1460"/>
      <c r="AJ186" s="37">
        <f>SUM(F186:AE186)</f>
        <v>3</v>
      </c>
      <c r="AK186" s="38">
        <f>SUM(F187:AE187)</f>
        <v>0</v>
      </c>
      <c r="AM186" s="318"/>
    </row>
    <row r="187" spans="1:39">
      <c r="A187" s="39"/>
      <c r="B187" s="97"/>
      <c r="C187" s="98">
        <f>SUM(AJ185:AK187)</f>
        <v>3</v>
      </c>
      <c r="D187" s="164" t="s">
        <v>9</v>
      </c>
      <c r="E187" s="1499"/>
      <c r="F187" s="1499"/>
      <c r="G187" s="1500"/>
      <c r="H187" s="1499"/>
      <c r="I187" s="1499"/>
      <c r="J187" s="1499"/>
      <c r="K187" s="1499"/>
      <c r="L187" s="1499"/>
      <c r="M187" s="1499"/>
      <c r="N187" s="1500"/>
      <c r="O187" s="1499"/>
      <c r="P187" s="1499"/>
      <c r="Q187" s="1499"/>
      <c r="R187" s="1499"/>
      <c r="S187" s="1499"/>
      <c r="T187" s="1499"/>
      <c r="U187" s="1503"/>
      <c r="V187" s="1499"/>
      <c r="W187" s="1499"/>
      <c r="X187" s="1499"/>
      <c r="Y187" s="1499"/>
      <c r="Z187" s="1499"/>
      <c r="AA187" s="1499"/>
      <c r="AB187" s="1500"/>
      <c r="AC187" s="1499"/>
      <c r="AD187" s="1499"/>
      <c r="AE187" s="1499"/>
      <c r="AF187" s="1499"/>
      <c r="AG187" s="1499"/>
      <c r="AH187" s="1499"/>
      <c r="AI187" s="1499"/>
      <c r="AJ187" s="320"/>
      <c r="AK187" s="33"/>
      <c r="AM187" s="126"/>
    </row>
    <row r="188" spans="1:39">
      <c r="B188" s="83"/>
      <c r="C188" s="12" t="s">
        <v>17</v>
      </c>
      <c r="D188" s="152" t="s">
        <v>7</v>
      </c>
      <c r="E188" s="1505"/>
      <c r="F188" s="1505"/>
      <c r="G188" s="1506"/>
      <c r="H188" s="1505"/>
      <c r="I188" s="1505"/>
      <c r="J188" s="1505"/>
      <c r="K188" s="1505"/>
      <c r="L188" s="1505"/>
      <c r="M188" s="1509"/>
      <c r="N188" s="1506"/>
      <c r="O188" s="1505"/>
      <c r="P188" s="1505"/>
      <c r="Q188" s="1505"/>
      <c r="R188" s="1505"/>
      <c r="S188" s="1505"/>
      <c r="T188" s="1505"/>
      <c r="U188" s="1507"/>
      <c r="V188" s="1505"/>
      <c r="W188" s="1505"/>
      <c r="X188" s="1505"/>
      <c r="Y188" s="1505"/>
      <c r="Z188" s="1505"/>
      <c r="AA188" s="1505"/>
      <c r="AB188" s="1506"/>
      <c r="AC188" s="1505"/>
      <c r="AD188" s="1505"/>
      <c r="AE188" s="1505"/>
      <c r="AF188" s="1505"/>
      <c r="AG188" s="1505"/>
      <c r="AH188" s="1505"/>
      <c r="AI188" s="1505"/>
      <c r="AJ188" s="32"/>
      <c r="AK188" s="33"/>
      <c r="AM188" s="318"/>
    </row>
    <row r="189" spans="1:39">
      <c r="B189" s="91"/>
      <c r="C189" s="12"/>
      <c r="D189" s="158" t="s">
        <v>8</v>
      </c>
      <c r="E189" s="1288"/>
      <c r="F189" s="1460"/>
      <c r="G189" s="1454"/>
      <c r="H189" s="1460"/>
      <c r="I189" s="1460"/>
      <c r="J189" s="1460"/>
      <c r="K189" s="1460"/>
      <c r="L189" s="1460"/>
      <c r="M189" s="1487"/>
      <c r="N189" s="1454"/>
      <c r="O189" s="1460"/>
      <c r="P189" s="1460"/>
      <c r="Q189" s="1460"/>
      <c r="R189" s="1460"/>
      <c r="S189" s="1460"/>
      <c r="T189" s="1460"/>
      <c r="U189" s="1488"/>
      <c r="V189" s="1460"/>
      <c r="W189" s="1460"/>
      <c r="X189" s="1460"/>
      <c r="Y189" s="1460"/>
      <c r="Z189" s="1460"/>
      <c r="AA189" s="1460"/>
      <c r="AB189" s="1454"/>
      <c r="AC189" s="1460"/>
      <c r="AD189" s="1460"/>
      <c r="AE189" s="1460"/>
      <c r="AF189" s="1460"/>
      <c r="AG189" s="1460"/>
      <c r="AH189" s="1460"/>
      <c r="AI189" s="1460"/>
      <c r="AJ189" s="37">
        <f>SUM(F189:AE189)</f>
        <v>0</v>
      </c>
      <c r="AK189" s="38">
        <f>SUM(F190:AE190)</f>
        <v>0</v>
      </c>
      <c r="AM189" s="318"/>
    </row>
    <row r="190" spans="1:39">
      <c r="A190" s="39"/>
      <c r="B190" s="97"/>
      <c r="C190" s="98">
        <f>SUM(AJ188:AK190)</f>
        <v>0</v>
      </c>
      <c r="D190" s="164" t="s">
        <v>9</v>
      </c>
      <c r="E190" s="1499"/>
      <c r="F190" s="1499"/>
      <c r="G190" s="1500"/>
      <c r="H190" s="1499"/>
      <c r="I190" s="1499"/>
      <c r="J190" s="1499"/>
      <c r="K190" s="1499"/>
      <c r="L190" s="1499"/>
      <c r="M190" s="1502"/>
      <c r="N190" s="1500"/>
      <c r="O190" s="1499"/>
      <c r="P190" s="1499"/>
      <c r="Q190" s="1499"/>
      <c r="R190" s="1499"/>
      <c r="S190" s="1499"/>
      <c r="T190" s="1499"/>
      <c r="U190" s="1503"/>
      <c r="V190" s="1499"/>
      <c r="W190" s="1499"/>
      <c r="X190" s="1499"/>
      <c r="Y190" s="1499"/>
      <c r="Z190" s="1499"/>
      <c r="AA190" s="1499"/>
      <c r="AB190" s="1500"/>
      <c r="AC190" s="1499"/>
      <c r="AD190" s="1499"/>
      <c r="AE190" s="1499"/>
      <c r="AF190" s="1499"/>
      <c r="AG190" s="1499"/>
      <c r="AH190" s="1499"/>
      <c r="AI190" s="1499"/>
      <c r="AJ190" s="320"/>
      <c r="AK190" s="33"/>
      <c r="AM190" s="126"/>
    </row>
    <row r="191" spans="1:39">
      <c r="A191" s="39"/>
      <c r="B191" s="294"/>
      <c r="C191" s="176"/>
      <c r="D191" s="177"/>
      <c r="E191" s="109"/>
      <c r="F191" s="110"/>
      <c r="G191" s="109"/>
      <c r="H191" s="110"/>
      <c r="I191" s="126"/>
      <c r="J191" s="109"/>
      <c r="K191" s="110"/>
      <c r="L191" s="1505" t="s">
        <v>350</v>
      </c>
      <c r="M191" s="1505" t="s">
        <v>350</v>
      </c>
      <c r="N191" s="110"/>
      <c r="O191" s="109"/>
      <c r="P191" s="109"/>
      <c r="Q191" s="110" t="s">
        <v>44</v>
      </c>
      <c r="R191" s="110"/>
      <c r="S191" s="109"/>
      <c r="T191" s="110"/>
      <c r="U191" s="109"/>
      <c r="V191" s="326"/>
      <c r="W191" s="109"/>
      <c r="X191" s="109"/>
      <c r="Y191" s="110"/>
      <c r="Z191" s="109"/>
      <c r="AA191" s="110"/>
      <c r="AB191" s="110"/>
      <c r="AC191" s="109"/>
      <c r="AD191" s="109"/>
      <c r="AE191" s="109"/>
      <c r="AF191" s="110"/>
      <c r="AG191" s="109"/>
      <c r="AH191" s="109"/>
      <c r="AI191" s="110"/>
      <c r="AJ191" s="111"/>
      <c r="AK191" s="111"/>
      <c r="AM191" s="318"/>
    </row>
    <row r="192" spans="1:39">
      <c r="A192" s="106" t="s">
        <v>4</v>
      </c>
      <c r="B192" s="107" t="s">
        <v>5</v>
      </c>
      <c r="C192" s="327" t="s">
        <v>27</v>
      </c>
      <c r="D192" s="328"/>
      <c r="E192" s="110"/>
      <c r="F192" s="110"/>
      <c r="G192" s="109"/>
      <c r="H192" s="109"/>
      <c r="I192" s="109"/>
      <c r="J192" s="109"/>
      <c r="K192" s="110"/>
      <c r="L192" s="110"/>
      <c r="M192" s="110"/>
      <c r="N192" s="109"/>
      <c r="O192" s="109"/>
      <c r="P192" s="109"/>
      <c r="Q192" s="109"/>
      <c r="R192" s="110"/>
      <c r="S192" s="110"/>
      <c r="T192" s="110"/>
      <c r="U192" s="109"/>
      <c r="V192" s="109"/>
      <c r="W192" s="109"/>
      <c r="X192" s="109"/>
      <c r="Y192" s="110"/>
      <c r="Z192" s="110"/>
      <c r="AA192" s="110"/>
      <c r="AB192" s="109"/>
      <c r="AC192" s="109"/>
      <c r="AD192" s="109"/>
      <c r="AE192" s="109"/>
      <c r="AF192" s="110"/>
      <c r="AG192" s="110"/>
      <c r="AH192" s="110"/>
      <c r="AI192" s="110"/>
      <c r="AJ192" s="111"/>
      <c r="AK192" s="111"/>
      <c r="AM192" s="318"/>
    </row>
    <row r="193" spans="1:48">
      <c r="A193" s="329">
        <v>8.25</v>
      </c>
      <c r="B193" s="330"/>
      <c r="C193" s="331" t="s">
        <v>79</v>
      </c>
      <c r="D193" s="332" t="s">
        <v>29</v>
      </c>
      <c r="E193" s="180">
        <f t="shared" ref="E193:AI193" si="26">COUNTIF(E$377:E$400,$D$403)</f>
        <v>0</v>
      </c>
      <c r="F193" s="180">
        <f t="shared" si="26"/>
        <v>0</v>
      </c>
      <c r="G193" s="180">
        <f t="shared" si="26"/>
        <v>0</v>
      </c>
      <c r="H193" s="180">
        <f t="shared" si="26"/>
        <v>0</v>
      </c>
      <c r="I193" s="180">
        <f t="shared" si="26"/>
        <v>0</v>
      </c>
      <c r="J193" s="180">
        <f t="shared" si="26"/>
        <v>0</v>
      </c>
      <c r="K193" s="180">
        <f t="shared" si="26"/>
        <v>0</v>
      </c>
      <c r="L193" s="180">
        <f t="shared" si="26"/>
        <v>0</v>
      </c>
      <c r="M193" s="180">
        <f t="shared" si="26"/>
        <v>0</v>
      </c>
      <c r="N193" s="180">
        <f t="shared" si="26"/>
        <v>0</v>
      </c>
      <c r="O193" s="180">
        <f t="shared" si="26"/>
        <v>0</v>
      </c>
      <c r="P193" s="180">
        <f t="shared" si="26"/>
        <v>0</v>
      </c>
      <c r="Q193" s="180">
        <f t="shared" si="26"/>
        <v>0</v>
      </c>
      <c r="R193" s="180">
        <f t="shared" si="26"/>
        <v>0</v>
      </c>
      <c r="S193" s="180">
        <f t="shared" si="26"/>
        <v>0</v>
      </c>
      <c r="T193" s="180">
        <f t="shared" si="26"/>
        <v>0</v>
      </c>
      <c r="U193" s="180">
        <f t="shared" si="26"/>
        <v>0</v>
      </c>
      <c r="V193" s="180">
        <f t="shared" si="26"/>
        <v>0</v>
      </c>
      <c r="W193" s="180">
        <f t="shared" si="26"/>
        <v>0</v>
      </c>
      <c r="X193" s="180">
        <f t="shared" si="26"/>
        <v>0</v>
      </c>
      <c r="Y193" s="180">
        <f t="shared" si="26"/>
        <v>0</v>
      </c>
      <c r="Z193" s="180">
        <f t="shared" si="26"/>
        <v>0</v>
      </c>
      <c r="AA193" s="180">
        <f t="shared" si="26"/>
        <v>0</v>
      </c>
      <c r="AB193" s="180">
        <f t="shared" si="26"/>
        <v>0</v>
      </c>
      <c r="AC193" s="180">
        <f t="shared" si="26"/>
        <v>0</v>
      </c>
      <c r="AD193" s="180">
        <f t="shared" si="26"/>
        <v>0</v>
      </c>
      <c r="AE193" s="180">
        <f t="shared" si="26"/>
        <v>0</v>
      </c>
      <c r="AF193" s="180">
        <f t="shared" si="26"/>
        <v>0</v>
      </c>
      <c r="AG193" s="180">
        <f t="shared" si="26"/>
        <v>0</v>
      </c>
      <c r="AH193" s="180">
        <f t="shared" si="26"/>
        <v>0</v>
      </c>
      <c r="AI193" s="180">
        <f t="shared" si="26"/>
        <v>0</v>
      </c>
      <c r="AJ193" s="117"/>
      <c r="AK193" s="117"/>
    </row>
    <row r="194" spans="1:48">
      <c r="A194" s="332">
        <v>6</v>
      </c>
      <c r="B194" s="330"/>
      <c r="C194" s="333" t="s">
        <v>80</v>
      </c>
      <c r="D194" s="332" t="s">
        <v>31</v>
      </c>
      <c r="E194" s="185">
        <f t="shared" ref="E194:AI194" si="27">COUNTIF(E$377:E$400,$D$404)</f>
        <v>0</v>
      </c>
      <c r="F194" s="185">
        <f t="shared" si="27"/>
        <v>0</v>
      </c>
      <c r="G194" s="185">
        <f t="shared" si="27"/>
        <v>0</v>
      </c>
      <c r="H194" s="185">
        <f t="shared" si="27"/>
        <v>0</v>
      </c>
      <c r="I194" s="185">
        <f t="shared" si="27"/>
        <v>0</v>
      </c>
      <c r="J194" s="185">
        <f t="shared" si="27"/>
        <v>0</v>
      </c>
      <c r="K194" s="185">
        <f t="shared" si="27"/>
        <v>0</v>
      </c>
      <c r="L194" s="185">
        <f t="shared" si="27"/>
        <v>0</v>
      </c>
      <c r="M194" s="185">
        <f t="shared" si="27"/>
        <v>0</v>
      </c>
      <c r="N194" s="185">
        <f t="shared" si="27"/>
        <v>0</v>
      </c>
      <c r="O194" s="185">
        <f t="shared" si="27"/>
        <v>0</v>
      </c>
      <c r="P194" s="185">
        <f t="shared" si="27"/>
        <v>0</v>
      </c>
      <c r="Q194" s="185">
        <f t="shared" si="27"/>
        <v>0</v>
      </c>
      <c r="R194" s="185">
        <f t="shared" si="27"/>
        <v>0</v>
      </c>
      <c r="S194" s="185">
        <f t="shared" si="27"/>
        <v>0</v>
      </c>
      <c r="T194" s="185">
        <f t="shared" si="27"/>
        <v>0</v>
      </c>
      <c r="U194" s="185">
        <f t="shared" si="27"/>
        <v>0</v>
      </c>
      <c r="V194" s="185">
        <f t="shared" si="27"/>
        <v>0</v>
      </c>
      <c r="W194" s="185">
        <f t="shared" si="27"/>
        <v>0</v>
      </c>
      <c r="X194" s="185">
        <f t="shared" si="27"/>
        <v>0</v>
      </c>
      <c r="Y194" s="185">
        <f t="shared" si="27"/>
        <v>0</v>
      </c>
      <c r="Z194" s="185">
        <f t="shared" si="27"/>
        <v>0</v>
      </c>
      <c r="AA194" s="185">
        <f t="shared" si="27"/>
        <v>0</v>
      </c>
      <c r="AB194" s="185">
        <f t="shared" si="27"/>
        <v>0</v>
      </c>
      <c r="AC194" s="185">
        <f t="shared" si="27"/>
        <v>0</v>
      </c>
      <c r="AD194" s="185">
        <f t="shared" si="27"/>
        <v>0</v>
      </c>
      <c r="AE194" s="185">
        <f t="shared" si="27"/>
        <v>0</v>
      </c>
      <c r="AF194" s="185">
        <f t="shared" si="27"/>
        <v>0</v>
      </c>
      <c r="AG194" s="185">
        <f t="shared" si="27"/>
        <v>0</v>
      </c>
      <c r="AH194" s="185">
        <f t="shared" si="27"/>
        <v>0</v>
      </c>
      <c r="AI194" s="185">
        <f t="shared" si="27"/>
        <v>0</v>
      </c>
      <c r="AJ194" s="117"/>
      <c r="AK194" s="117"/>
    </row>
    <row r="195" spans="1:48">
      <c r="A195" s="329">
        <v>6.25</v>
      </c>
      <c r="B195" s="330"/>
      <c r="C195" s="331" t="s">
        <v>81</v>
      </c>
      <c r="D195" s="332" t="s">
        <v>82</v>
      </c>
      <c r="E195" s="123">
        <f t="shared" ref="E195:AI195" si="28">COUNTIF(E$377:E$400,$D$405)</f>
        <v>0</v>
      </c>
      <c r="F195" s="123">
        <f t="shared" si="28"/>
        <v>0</v>
      </c>
      <c r="G195" s="123">
        <f t="shared" si="28"/>
        <v>0</v>
      </c>
      <c r="H195" s="123">
        <f t="shared" si="28"/>
        <v>0</v>
      </c>
      <c r="I195" s="123">
        <f t="shared" si="28"/>
        <v>0</v>
      </c>
      <c r="J195" s="123">
        <f t="shared" si="28"/>
        <v>0</v>
      </c>
      <c r="K195" s="123">
        <f t="shared" si="28"/>
        <v>0</v>
      </c>
      <c r="L195" s="123">
        <f t="shared" si="28"/>
        <v>0</v>
      </c>
      <c r="M195" s="123">
        <f t="shared" si="28"/>
        <v>0</v>
      </c>
      <c r="N195" s="123">
        <f t="shared" si="28"/>
        <v>0</v>
      </c>
      <c r="O195" s="123">
        <f t="shared" si="28"/>
        <v>0</v>
      </c>
      <c r="P195" s="123">
        <f t="shared" si="28"/>
        <v>0</v>
      </c>
      <c r="Q195" s="123">
        <f t="shared" si="28"/>
        <v>0</v>
      </c>
      <c r="R195" s="123">
        <f t="shared" si="28"/>
        <v>0</v>
      </c>
      <c r="S195" s="123">
        <f t="shared" si="28"/>
        <v>0</v>
      </c>
      <c r="T195" s="123">
        <f t="shared" si="28"/>
        <v>0</v>
      </c>
      <c r="U195" s="123">
        <f t="shared" si="28"/>
        <v>0</v>
      </c>
      <c r="V195" s="123">
        <f t="shared" si="28"/>
        <v>0</v>
      </c>
      <c r="W195" s="123">
        <f t="shared" si="28"/>
        <v>0</v>
      </c>
      <c r="X195" s="123">
        <f t="shared" si="28"/>
        <v>0</v>
      </c>
      <c r="Y195" s="123">
        <f t="shared" si="28"/>
        <v>0</v>
      </c>
      <c r="Z195" s="123">
        <f t="shared" si="28"/>
        <v>0</v>
      </c>
      <c r="AA195" s="123">
        <f t="shared" si="28"/>
        <v>0</v>
      </c>
      <c r="AB195" s="123">
        <f t="shared" si="28"/>
        <v>0</v>
      </c>
      <c r="AC195" s="123">
        <f t="shared" si="28"/>
        <v>0</v>
      </c>
      <c r="AD195" s="123">
        <f t="shared" si="28"/>
        <v>0</v>
      </c>
      <c r="AE195" s="123">
        <f t="shared" si="28"/>
        <v>0</v>
      </c>
      <c r="AF195" s="123">
        <f t="shared" si="28"/>
        <v>0</v>
      </c>
      <c r="AG195" s="123">
        <f t="shared" si="28"/>
        <v>0</v>
      </c>
      <c r="AH195" s="123">
        <f t="shared" si="28"/>
        <v>0</v>
      </c>
      <c r="AI195" s="123">
        <f t="shared" si="28"/>
        <v>0</v>
      </c>
      <c r="AJ195" s="117"/>
      <c r="AK195" s="117"/>
    </row>
    <row r="196" spans="1:48">
      <c r="A196" s="127" t="s">
        <v>32</v>
      </c>
      <c r="B196" s="193"/>
      <c r="C196" s="129">
        <f>SUM(AJ161:AJ166)</f>
        <v>1</v>
      </c>
      <c r="D196" s="130"/>
      <c r="E196" s="131">
        <f t="shared" ref="E196:AI196" si="29">SUM(E161:E190)</f>
        <v>6</v>
      </c>
      <c r="F196" s="131">
        <f t="shared" si="29"/>
        <v>6</v>
      </c>
      <c r="G196" s="131">
        <f t="shared" si="29"/>
        <v>0</v>
      </c>
      <c r="H196" s="131">
        <f t="shared" si="29"/>
        <v>0</v>
      </c>
      <c r="I196" s="131">
        <f t="shared" si="29"/>
        <v>0</v>
      </c>
      <c r="J196" s="131">
        <f t="shared" si="29"/>
        <v>0</v>
      </c>
      <c r="K196" s="131">
        <f t="shared" si="29"/>
        <v>0</v>
      </c>
      <c r="L196" s="131">
        <f t="shared" si="29"/>
        <v>6</v>
      </c>
      <c r="M196" s="131">
        <f t="shared" si="29"/>
        <v>6</v>
      </c>
      <c r="N196" s="131">
        <f t="shared" si="29"/>
        <v>0</v>
      </c>
      <c r="O196" s="131">
        <f t="shared" si="29"/>
        <v>0</v>
      </c>
      <c r="P196" s="131">
        <f t="shared" si="29"/>
        <v>0</v>
      </c>
      <c r="Q196" s="131">
        <f t="shared" si="29"/>
        <v>0</v>
      </c>
      <c r="R196" s="131">
        <f t="shared" si="29"/>
        <v>0</v>
      </c>
      <c r="S196" s="131">
        <f t="shared" si="29"/>
        <v>0</v>
      </c>
      <c r="T196" s="131">
        <f t="shared" si="29"/>
        <v>0</v>
      </c>
      <c r="U196" s="131">
        <f t="shared" si="29"/>
        <v>0</v>
      </c>
      <c r="V196" s="131">
        <f t="shared" si="29"/>
        <v>0</v>
      </c>
      <c r="W196" s="131">
        <f t="shared" si="29"/>
        <v>0</v>
      </c>
      <c r="X196" s="131">
        <f t="shared" si="29"/>
        <v>0</v>
      </c>
      <c r="Y196" s="131">
        <f t="shared" si="29"/>
        <v>0</v>
      </c>
      <c r="Z196" s="131">
        <f t="shared" si="29"/>
        <v>0</v>
      </c>
      <c r="AA196" s="131">
        <f t="shared" si="29"/>
        <v>0</v>
      </c>
      <c r="AB196" s="131">
        <f t="shared" si="29"/>
        <v>0</v>
      </c>
      <c r="AC196" s="131">
        <f t="shared" si="29"/>
        <v>0</v>
      </c>
      <c r="AD196" s="131">
        <f t="shared" si="29"/>
        <v>0</v>
      </c>
      <c r="AE196" s="131">
        <f t="shared" si="29"/>
        <v>0</v>
      </c>
      <c r="AF196" s="131">
        <f t="shared" si="29"/>
        <v>0</v>
      </c>
      <c r="AG196" s="131">
        <f t="shared" si="29"/>
        <v>0</v>
      </c>
      <c r="AH196" s="131">
        <f t="shared" si="29"/>
        <v>0</v>
      </c>
      <c r="AI196" s="131">
        <f t="shared" si="29"/>
        <v>0</v>
      </c>
      <c r="AJ196" s="132">
        <f>SUM(F196:AE196)</f>
        <v>18</v>
      </c>
      <c r="AK196" s="133" t="s">
        <v>33</v>
      </c>
    </row>
    <row r="197" spans="1:48">
      <c r="A197" s="135" t="s">
        <v>34</v>
      </c>
      <c r="B197" s="195"/>
      <c r="C197" s="196">
        <f>SUM(AK161:AK166)</f>
        <v>0</v>
      </c>
      <c r="D197" s="130"/>
      <c r="E197" s="137" t="str">
        <f>IF(E196=12.25,1,"ERRORE")</f>
        <v>ERRORE</v>
      </c>
      <c r="F197" s="137" t="str">
        <f>IF(F196=0,1,"ERRORE")</f>
        <v>ERRORE</v>
      </c>
      <c r="G197" s="137" t="str">
        <f>IF(G196=14.25,1,"ERRORE")</f>
        <v>ERRORE</v>
      </c>
      <c r="H197" s="137" t="str">
        <f>IF(H196=14.25,1,"ERRORE")</f>
        <v>ERRORE</v>
      </c>
      <c r="I197" s="137" t="str">
        <f>IF(I196=14.25,1,"ERRORE")</f>
        <v>ERRORE</v>
      </c>
      <c r="J197" s="137" t="str">
        <f>IF(J196=14.25,1,"ERRORE")</f>
        <v>ERRORE</v>
      </c>
      <c r="K197" s="137" t="str">
        <f>IF(K196=14.25,1,"ERRORE")</f>
        <v>ERRORE</v>
      </c>
      <c r="L197" s="137" t="str">
        <f>IF(L196=12.25,1,"ERRORE")</f>
        <v>ERRORE</v>
      </c>
      <c r="M197" s="137" t="str">
        <f>IF(M196=0,1,"ERRORE")</f>
        <v>ERRORE</v>
      </c>
      <c r="N197" s="137" t="str">
        <f>IF(N196=14.25,1,"ERRORE")</f>
        <v>ERRORE</v>
      </c>
      <c r="O197" s="137" t="str">
        <f>IF(O196=14.25,1,"ERRORE")</f>
        <v>ERRORE</v>
      </c>
      <c r="P197" s="137" t="str">
        <f>IF(P196=14.25,1,"ERRORE")</f>
        <v>ERRORE</v>
      </c>
      <c r="Q197" s="137" t="str">
        <f>IF(Q196=14.25,1,"ERRORE")</f>
        <v>ERRORE</v>
      </c>
      <c r="R197" s="137" t="str">
        <f>IF(R196=14.25,1,"ERRORE")</f>
        <v>ERRORE</v>
      </c>
      <c r="S197" s="137" t="str">
        <f>IF(S196=12.25,1,"ERRORE")</f>
        <v>ERRORE</v>
      </c>
      <c r="T197" s="137">
        <f>IF(T196=0,1,"ERRORE")</f>
        <v>1</v>
      </c>
      <c r="U197" s="137">
        <f>IF(U196=0,1,"ERRORE")</f>
        <v>1</v>
      </c>
      <c r="V197" s="137" t="str">
        <f>IF(V196=14.25,1,"ERRORE")</f>
        <v>ERRORE</v>
      </c>
      <c r="W197" s="137" t="str">
        <f>IF(W196=14.25,1,"ERRORE")</f>
        <v>ERRORE</v>
      </c>
      <c r="X197" s="137" t="str">
        <f>IF(X196=14.25,1,"ERRORE")</f>
        <v>ERRORE</v>
      </c>
      <c r="Y197" s="137">
        <f>IF(Y196=0,1,"ERRORE")</f>
        <v>1</v>
      </c>
      <c r="Z197" s="137" t="str">
        <f>IF(Z196=12.25,1,"ERRORE")</f>
        <v>ERRORE</v>
      </c>
      <c r="AA197" s="137">
        <f>IF(AA196=0,1,"ERRORE")</f>
        <v>1</v>
      </c>
      <c r="AB197" s="137" t="str">
        <f>IF(AB196=14.25,1,"ERRORE")</f>
        <v>ERRORE</v>
      </c>
      <c r="AC197" s="137" t="str">
        <f>IF(AC196=14.25,1,"ERRORE")</f>
        <v>ERRORE</v>
      </c>
      <c r="AD197" s="137" t="str">
        <f>IF(AD196=14.25,1,"ERRORE")</f>
        <v>ERRORE</v>
      </c>
      <c r="AE197" s="137" t="str">
        <f>IF(AE196=14.25,1,"ERRORE")</f>
        <v>ERRORE</v>
      </c>
      <c r="AF197" s="137">
        <f>IF(AF196=0,1,"ERRORE")</f>
        <v>1</v>
      </c>
      <c r="AG197" s="137" t="str">
        <f>IF(AG196=12.25,1,"ERRORE")</f>
        <v>ERRORE</v>
      </c>
      <c r="AH197" s="137" t="str">
        <f>IF(AH196=12.25,1,"ERRORE")</f>
        <v>ERRORE</v>
      </c>
      <c r="AI197" s="137">
        <f>IF(AI196=0,1,"ERRORE")</f>
        <v>1</v>
      </c>
      <c r="AJ197" s="138">
        <f>SUM(AJ161:AK190)</f>
        <v>18</v>
      </c>
      <c r="AK197" s="133" t="s">
        <v>35</v>
      </c>
    </row>
    <row r="198" spans="1:48">
      <c r="A198" s="139" t="s">
        <v>36</v>
      </c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34"/>
      <c r="AK198" s="133"/>
    </row>
    <row r="199" spans="1:48" s="318" customFormat="1"/>
    <row r="200" spans="1:48">
      <c r="B200" s="75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</row>
    <row r="201" spans="1:48">
      <c r="C201" s="16"/>
      <c r="D201" s="17"/>
      <c r="E201" s="18">
        <v>1</v>
      </c>
      <c r="F201" s="18">
        <v>2</v>
      </c>
      <c r="G201" s="18">
        <v>3</v>
      </c>
      <c r="H201" s="18">
        <v>4</v>
      </c>
      <c r="I201" s="18">
        <v>5</v>
      </c>
      <c r="J201" s="18">
        <v>6</v>
      </c>
      <c r="K201" s="18">
        <v>7</v>
      </c>
      <c r="L201" s="18">
        <v>8</v>
      </c>
      <c r="M201" s="18">
        <v>9</v>
      </c>
      <c r="N201" s="18">
        <v>10</v>
      </c>
      <c r="O201" s="18">
        <v>11</v>
      </c>
      <c r="P201" s="18">
        <v>12</v>
      </c>
      <c r="Q201" s="18">
        <v>13</v>
      </c>
      <c r="R201" s="18">
        <v>14</v>
      </c>
      <c r="S201" s="18">
        <v>15</v>
      </c>
      <c r="T201" s="18">
        <v>16</v>
      </c>
      <c r="U201" s="18">
        <v>17</v>
      </c>
      <c r="V201" s="18">
        <v>18</v>
      </c>
      <c r="W201" s="18">
        <v>19</v>
      </c>
      <c r="X201" s="18">
        <v>20</v>
      </c>
      <c r="Y201" s="18">
        <v>21</v>
      </c>
      <c r="Z201" s="18">
        <v>22</v>
      </c>
      <c r="AA201" s="18">
        <v>23</v>
      </c>
      <c r="AB201" s="18">
        <v>24</v>
      </c>
      <c r="AC201" s="279">
        <v>25</v>
      </c>
      <c r="AD201" s="18">
        <v>26</v>
      </c>
      <c r="AE201" s="18">
        <v>27</v>
      </c>
      <c r="AF201" s="279">
        <v>28</v>
      </c>
      <c r="AG201" s="18">
        <v>29</v>
      </c>
      <c r="AH201" s="18">
        <v>30</v>
      </c>
      <c r="AI201" s="18"/>
      <c r="AJ201" s="18"/>
      <c r="AK201" s="18"/>
    </row>
    <row r="202" spans="1:48">
      <c r="B202" s="15" t="s">
        <v>2</v>
      </c>
      <c r="C202" s="81" t="s">
        <v>83</v>
      </c>
      <c r="D202" s="147"/>
      <c r="E202" s="23" t="s">
        <v>188</v>
      </c>
      <c r="F202" s="26" t="s">
        <v>89</v>
      </c>
      <c r="G202" s="1773" t="s">
        <v>4</v>
      </c>
      <c r="H202" s="23" t="s">
        <v>186</v>
      </c>
      <c r="I202" s="23" t="s">
        <v>29</v>
      </c>
      <c r="J202" s="23" t="s">
        <v>29</v>
      </c>
      <c r="K202" s="23" t="s">
        <v>187</v>
      </c>
      <c r="L202" s="23" t="s">
        <v>188</v>
      </c>
      <c r="M202" s="26" t="s">
        <v>89</v>
      </c>
      <c r="N202" s="1773" t="s">
        <v>4</v>
      </c>
      <c r="O202" s="23" t="s">
        <v>186</v>
      </c>
      <c r="P202" s="23" t="s">
        <v>29</v>
      </c>
      <c r="Q202" s="23" t="s">
        <v>29</v>
      </c>
      <c r="R202" s="23" t="s">
        <v>187</v>
      </c>
      <c r="S202" s="23" t="s">
        <v>188</v>
      </c>
      <c r="T202" s="26" t="s">
        <v>89</v>
      </c>
      <c r="U202" s="1773" t="s">
        <v>4</v>
      </c>
      <c r="V202" s="23" t="s">
        <v>186</v>
      </c>
      <c r="W202" s="23" t="s">
        <v>29</v>
      </c>
      <c r="X202" s="23" t="s">
        <v>29</v>
      </c>
      <c r="Y202" s="23" t="s">
        <v>187</v>
      </c>
      <c r="Z202" s="23" t="s">
        <v>188</v>
      </c>
      <c r="AA202" s="26" t="s">
        <v>89</v>
      </c>
      <c r="AB202" s="1773" t="s">
        <v>4</v>
      </c>
      <c r="AC202" s="23" t="s">
        <v>186</v>
      </c>
      <c r="AD202" s="23" t="s">
        <v>29</v>
      </c>
      <c r="AE202" s="23" t="s">
        <v>29</v>
      </c>
      <c r="AF202" s="23" t="s">
        <v>187</v>
      </c>
      <c r="AG202" s="23"/>
      <c r="AH202" s="26"/>
      <c r="AI202" s="1774"/>
      <c r="AJ202" s="82" t="s">
        <v>4</v>
      </c>
      <c r="AK202" s="28" t="s">
        <v>5</v>
      </c>
      <c r="AL202" s="335" t="s">
        <v>84</v>
      </c>
      <c r="AR202" s="31" t="s">
        <v>62</v>
      </c>
      <c r="AS202" s="31" t="s">
        <v>85</v>
      </c>
      <c r="AT202" s="31" t="s">
        <v>62</v>
      </c>
      <c r="AU202" s="31" t="s">
        <v>85</v>
      </c>
      <c r="AV202" s="31" t="s">
        <v>29</v>
      </c>
    </row>
    <row r="203" spans="1:48">
      <c r="B203" s="83"/>
      <c r="C203" s="12" t="s">
        <v>86</v>
      </c>
      <c r="D203" s="152" t="s">
        <v>7</v>
      </c>
      <c r="E203" s="1320"/>
      <c r="F203" s="1321"/>
      <c r="G203" s="1752"/>
      <c r="H203" s="1321"/>
      <c r="I203" s="1321"/>
      <c r="J203" s="1321"/>
      <c r="K203" s="1321"/>
      <c r="L203" s="1321"/>
      <c r="M203" s="1321"/>
      <c r="N203" s="1752"/>
      <c r="O203" s="1321"/>
      <c r="P203" s="1321"/>
      <c r="Q203" s="1321"/>
      <c r="R203" s="1321"/>
      <c r="S203" s="1321"/>
      <c r="T203" s="1321"/>
      <c r="U203" s="1752"/>
      <c r="V203" s="1321"/>
      <c r="W203" s="1321"/>
      <c r="X203" s="1321"/>
      <c r="Y203" s="1321"/>
      <c r="Z203" s="1321"/>
      <c r="AA203" s="1321"/>
      <c r="AB203" s="1752"/>
      <c r="AC203" s="1321"/>
      <c r="AD203" s="1321"/>
      <c r="AE203" s="1321"/>
      <c r="AF203" s="1321"/>
      <c r="AG203" s="1321"/>
      <c r="AH203" s="1321"/>
      <c r="AI203" s="1322"/>
      <c r="AJ203" s="336"/>
      <c r="AK203" s="337"/>
      <c r="AL203" s="335" t="s">
        <v>87</v>
      </c>
      <c r="AR203" s="338"/>
      <c r="AS203" s="339" t="s">
        <v>88</v>
      </c>
      <c r="AT203" s="340"/>
      <c r="AU203" s="339" t="s">
        <v>89</v>
      </c>
      <c r="AV203" s="340"/>
    </row>
    <row r="204" spans="1:48">
      <c r="B204" s="91"/>
      <c r="C204" s="12"/>
      <c r="D204" s="158" t="s">
        <v>8</v>
      </c>
      <c r="E204" s="1323"/>
      <c r="F204" s="1194"/>
      <c r="G204" s="1193"/>
      <c r="H204" s="1209">
        <v>9</v>
      </c>
      <c r="I204" s="1209">
        <v>8.5</v>
      </c>
      <c r="J204" s="1209">
        <v>8.5</v>
      </c>
      <c r="K204" s="1209">
        <v>9</v>
      </c>
      <c r="L204" s="1209"/>
      <c r="M204" s="1209"/>
      <c r="N204" s="1193"/>
      <c r="O204" s="1209">
        <v>9</v>
      </c>
      <c r="P204" s="1209">
        <v>8.5</v>
      </c>
      <c r="Q204" s="1209">
        <v>8.5</v>
      </c>
      <c r="R204" s="1209">
        <v>9</v>
      </c>
      <c r="S204" s="1194"/>
      <c r="T204" s="1194"/>
      <c r="U204" s="1193"/>
      <c r="V204" s="1209">
        <v>9</v>
      </c>
      <c r="W204" s="1209">
        <v>8.5</v>
      </c>
      <c r="X204" s="1209">
        <v>8.5</v>
      </c>
      <c r="Y204" s="1209">
        <v>9</v>
      </c>
      <c r="Z204" s="1194"/>
      <c r="AA204" s="1194"/>
      <c r="AB204" s="1193"/>
      <c r="AC204" s="1209">
        <v>9</v>
      </c>
      <c r="AD204" s="1209">
        <v>8.5</v>
      </c>
      <c r="AE204" s="1209">
        <v>8.5</v>
      </c>
      <c r="AF204" s="1209">
        <v>9</v>
      </c>
      <c r="AG204" s="1194"/>
      <c r="AH204" s="1194"/>
      <c r="AI204" s="1324"/>
      <c r="AJ204" s="37">
        <f>SUM(E204:AI204)</f>
        <v>140</v>
      </c>
      <c r="AK204" s="162">
        <f>SUM(E205:AI205)</f>
        <v>0</v>
      </c>
      <c r="AL204" s="341" t="s">
        <v>89</v>
      </c>
    </row>
    <row r="205" spans="1:48">
      <c r="A205" s="39"/>
      <c r="B205" s="97"/>
      <c r="C205" s="98">
        <f>SUM(AJ203:AK205)</f>
        <v>140</v>
      </c>
      <c r="D205" s="164" t="s">
        <v>9</v>
      </c>
      <c r="E205" s="1325"/>
      <c r="F205" s="1326"/>
      <c r="G205" s="1756"/>
      <c r="H205" s="1767"/>
      <c r="I205" s="1767"/>
      <c r="J205" s="1767"/>
      <c r="K205" s="1767"/>
      <c r="L205" s="1767"/>
      <c r="M205" s="1767"/>
      <c r="N205" s="1756"/>
      <c r="O205" s="1767"/>
      <c r="P205" s="1767"/>
      <c r="Q205" s="1767"/>
      <c r="R205" s="1767"/>
      <c r="S205" s="1326"/>
      <c r="T205" s="1326"/>
      <c r="U205" s="1756"/>
      <c r="V205" s="1767"/>
      <c r="W205" s="1767"/>
      <c r="X205" s="1767"/>
      <c r="Y205" s="1767"/>
      <c r="Z205" s="1326"/>
      <c r="AA205" s="1326"/>
      <c r="AB205" s="1756"/>
      <c r="AC205" s="1767"/>
      <c r="AD205" s="1767"/>
      <c r="AE205" s="1767"/>
      <c r="AF205" s="1767"/>
      <c r="AG205" s="1326"/>
      <c r="AH205" s="1326"/>
      <c r="AI205" s="1327"/>
      <c r="AJ205" s="342"/>
      <c r="AK205" s="122"/>
    </row>
    <row r="206" spans="1:48">
      <c r="A206" s="39"/>
      <c r="B206" s="343"/>
      <c r="C206" s="6" t="s">
        <v>102</v>
      </c>
      <c r="D206" s="344" t="s">
        <v>7</v>
      </c>
      <c r="E206" s="1320"/>
      <c r="F206" s="1321"/>
      <c r="G206" s="1752"/>
      <c r="H206" s="1321"/>
      <c r="I206" s="1758" t="s">
        <v>89</v>
      </c>
      <c r="J206" s="1758" t="s">
        <v>89</v>
      </c>
      <c r="K206" s="1321"/>
      <c r="L206" s="1321"/>
      <c r="M206" s="1321"/>
      <c r="N206" s="1752"/>
      <c r="O206" s="1321"/>
      <c r="P206" s="1321"/>
      <c r="Q206" s="1758" t="s">
        <v>89</v>
      </c>
      <c r="R206" s="1321"/>
      <c r="S206" s="1321"/>
      <c r="T206" s="1321"/>
      <c r="U206" s="1752"/>
      <c r="V206" s="1321"/>
      <c r="W206" s="1321"/>
      <c r="X206" s="1758" t="s">
        <v>89</v>
      </c>
      <c r="Y206" s="1321"/>
      <c r="Z206" s="1321"/>
      <c r="AA206" s="1321"/>
      <c r="AB206" s="1752"/>
      <c r="AC206" s="1321"/>
      <c r="AD206" s="1321"/>
      <c r="AE206" s="1758" t="s">
        <v>89</v>
      </c>
      <c r="AF206" s="1321"/>
      <c r="AG206" s="1321"/>
      <c r="AH206" s="1321"/>
      <c r="AI206" s="1322"/>
      <c r="AJ206" s="345"/>
      <c r="AK206" s="346"/>
    </row>
    <row r="207" spans="1:48">
      <c r="A207" s="39"/>
      <c r="B207" s="343"/>
      <c r="C207" s="6"/>
      <c r="D207" s="158" t="s">
        <v>8</v>
      </c>
      <c r="E207" s="1323"/>
      <c r="F207" s="1194"/>
      <c r="G207" s="1193"/>
      <c r="H207" s="1209" t="s">
        <v>402</v>
      </c>
      <c r="I207" s="1903">
        <v>4</v>
      </c>
      <c r="J207" s="1903">
        <v>4</v>
      </c>
      <c r="K207" s="1209" t="s">
        <v>402</v>
      </c>
      <c r="L207" s="1209"/>
      <c r="M207" s="1209"/>
      <c r="N207" s="1193"/>
      <c r="O207" s="1209" t="s">
        <v>402</v>
      </c>
      <c r="P207" s="1209" t="s">
        <v>18</v>
      </c>
      <c r="Q207" s="1903">
        <v>4</v>
      </c>
      <c r="R207" s="1209" t="s">
        <v>402</v>
      </c>
      <c r="S207" s="1194"/>
      <c r="T207" s="1194"/>
      <c r="U207" s="1193"/>
      <c r="V207" s="1209" t="s">
        <v>402</v>
      </c>
      <c r="W207" s="1209" t="s">
        <v>18</v>
      </c>
      <c r="X207" s="1903">
        <v>4</v>
      </c>
      <c r="Y207" s="1209" t="s">
        <v>402</v>
      </c>
      <c r="Z207" s="1194"/>
      <c r="AA207" s="1194"/>
      <c r="AB207" s="1193"/>
      <c r="AC207" s="1209" t="s">
        <v>402</v>
      </c>
      <c r="AD207" s="1209" t="s">
        <v>18</v>
      </c>
      <c r="AE207" s="1903">
        <v>4</v>
      </c>
      <c r="AF207" s="1209" t="s">
        <v>402</v>
      </c>
      <c r="AG207" s="1194"/>
      <c r="AH207" s="1194"/>
      <c r="AI207" s="1324"/>
      <c r="AJ207" s="37">
        <f>SUM(E207:AI207)</f>
        <v>20</v>
      </c>
      <c r="AK207" s="162">
        <f>SUM(E208:AI208)</f>
        <v>2.5</v>
      </c>
    </row>
    <row r="208" spans="1:48">
      <c r="A208" s="39"/>
      <c r="B208" s="343"/>
      <c r="C208" s="98">
        <f>SUM(AJ206:AK208)</f>
        <v>22.5</v>
      </c>
      <c r="D208" s="164" t="s">
        <v>9</v>
      </c>
      <c r="E208" s="1325"/>
      <c r="F208" s="1326"/>
      <c r="G208" s="1756"/>
      <c r="H208" s="1767"/>
      <c r="I208" s="1767">
        <v>0.5</v>
      </c>
      <c r="J208" s="1767">
        <v>0.5</v>
      </c>
      <c r="K208" s="1767"/>
      <c r="L208" s="1767"/>
      <c r="M208" s="1767"/>
      <c r="N208" s="1756"/>
      <c r="O208" s="1767"/>
      <c r="P208" s="1767"/>
      <c r="Q208" s="1767">
        <v>0.5</v>
      </c>
      <c r="R208" s="1767"/>
      <c r="S208" s="1326"/>
      <c r="T208" s="1326"/>
      <c r="U208" s="1756"/>
      <c r="V208" s="1767"/>
      <c r="W208" s="1767"/>
      <c r="X208" s="1767">
        <v>0.5</v>
      </c>
      <c r="Y208" s="1767"/>
      <c r="Z208" s="1326"/>
      <c r="AA208" s="1326"/>
      <c r="AB208" s="1756"/>
      <c r="AC208" s="1767"/>
      <c r="AD208" s="1767"/>
      <c r="AE208" s="1767">
        <v>0.5</v>
      </c>
      <c r="AF208" s="1767"/>
      <c r="AG208" s="1326"/>
      <c r="AH208" s="1326"/>
      <c r="AI208" s="1327"/>
      <c r="AJ208" s="347"/>
      <c r="AK208" s="348"/>
    </row>
    <row r="209" spans="1:49">
      <c r="B209" s="83"/>
      <c r="C209" s="12" t="s">
        <v>92</v>
      </c>
      <c r="D209" s="152" t="s">
        <v>7</v>
      </c>
      <c r="E209" s="1320"/>
      <c r="F209" s="1321"/>
      <c r="G209" s="1752"/>
      <c r="H209" s="1321"/>
      <c r="I209" s="1321"/>
      <c r="J209" s="1321"/>
      <c r="K209" s="1321"/>
      <c r="L209" s="1321"/>
      <c r="M209" s="1321"/>
      <c r="N209" s="1752"/>
      <c r="O209" s="1321"/>
      <c r="P209" s="1321"/>
      <c r="Q209" s="1321"/>
      <c r="R209" s="1321"/>
      <c r="S209" s="1321"/>
      <c r="T209" s="1321"/>
      <c r="U209" s="1752"/>
      <c r="V209" s="1321"/>
      <c r="W209" s="1321"/>
      <c r="X209" s="1321"/>
      <c r="Y209" s="1321"/>
      <c r="Z209" s="1321"/>
      <c r="AA209" s="1321"/>
      <c r="AB209" s="1752"/>
      <c r="AC209" s="1321"/>
      <c r="AD209" s="1321"/>
      <c r="AE209" s="1321"/>
      <c r="AF209" s="1321"/>
      <c r="AG209" s="1321"/>
      <c r="AH209" s="1321"/>
      <c r="AI209" s="1322"/>
      <c r="AJ209" s="32"/>
      <c r="AK209" s="33"/>
      <c r="AL209" s="350">
        <v>42857</v>
      </c>
    </row>
    <row r="210" spans="1:49">
      <c r="B210" s="91"/>
      <c r="C210" s="12"/>
      <c r="D210" s="158" t="s">
        <v>8</v>
      </c>
      <c r="E210" s="1654"/>
      <c r="F210" s="1209"/>
      <c r="G210" s="1208"/>
      <c r="H210" s="1209"/>
      <c r="I210" s="1209"/>
      <c r="J210" s="1194"/>
      <c r="K210" s="1209"/>
      <c r="L210" s="1209"/>
      <c r="M210" s="1209"/>
      <c r="N210" s="1208"/>
      <c r="O210" s="1209"/>
      <c r="P210" s="1209"/>
      <c r="Q210" s="1194"/>
      <c r="R210" s="1194"/>
      <c r="S210" s="1194"/>
      <c r="T210" s="1209"/>
      <c r="U210" s="1208"/>
      <c r="V210" s="1209"/>
      <c r="W210" s="1209"/>
      <c r="X210" s="1194"/>
      <c r="Y210" s="1194"/>
      <c r="Z210" s="1194"/>
      <c r="AA210" s="1209"/>
      <c r="AB210" s="1208"/>
      <c r="AC210" s="1209"/>
      <c r="AD210" s="1209"/>
      <c r="AE210" s="1209"/>
      <c r="AF210" s="1209"/>
      <c r="AG210" s="1194"/>
      <c r="AH210" s="1209"/>
      <c r="AI210" s="1655"/>
      <c r="AJ210" s="37">
        <f>SUM(E210:AI210)</f>
        <v>0</v>
      </c>
      <c r="AK210" s="162">
        <f>SUM(E211:AI211)</f>
        <v>0</v>
      </c>
      <c r="AL210" s="341" t="s">
        <v>88</v>
      </c>
      <c r="AR210" s="349" t="s">
        <v>89</v>
      </c>
      <c r="AS210" s="339"/>
      <c r="AT210" s="340"/>
      <c r="AU210" s="339" t="s">
        <v>88</v>
      </c>
      <c r="AV210" s="340"/>
      <c r="AW210" s="340"/>
    </row>
    <row r="211" spans="1:49">
      <c r="A211" s="39"/>
      <c r="B211" s="97"/>
      <c r="C211" s="98">
        <f>SUM(AJ209:AK211)</f>
        <v>0</v>
      </c>
      <c r="D211" s="164" t="s">
        <v>9</v>
      </c>
      <c r="E211" s="1775"/>
      <c r="F211" s="1767"/>
      <c r="G211" s="1769"/>
      <c r="H211" s="1768"/>
      <c r="I211" s="1768"/>
      <c r="J211" s="1326"/>
      <c r="K211" s="1768"/>
      <c r="L211" s="1768"/>
      <c r="M211" s="1767"/>
      <c r="N211" s="1769"/>
      <c r="O211" s="1768"/>
      <c r="P211" s="1768"/>
      <c r="Q211" s="1326"/>
      <c r="R211" s="1326"/>
      <c r="S211" s="1326"/>
      <c r="T211" s="1767"/>
      <c r="U211" s="1769"/>
      <c r="V211" s="1768"/>
      <c r="W211" s="1768"/>
      <c r="X211" s="1326"/>
      <c r="Y211" s="1326"/>
      <c r="Z211" s="1326"/>
      <c r="AA211" s="1767"/>
      <c r="AB211" s="1769"/>
      <c r="AC211" s="1767"/>
      <c r="AD211" s="1767"/>
      <c r="AE211" s="1767"/>
      <c r="AF211" s="1767"/>
      <c r="AG211" s="1326"/>
      <c r="AH211" s="1767"/>
      <c r="AI211" s="1770"/>
      <c r="AJ211" s="105"/>
      <c r="AK211" s="33"/>
    </row>
    <row r="212" spans="1:49">
      <c r="B212" s="83"/>
      <c r="C212" s="12" t="s">
        <v>11</v>
      </c>
      <c r="D212" s="152" t="s">
        <v>7</v>
      </c>
      <c r="E212" s="1320"/>
      <c r="F212" s="1321"/>
      <c r="G212" s="1752"/>
      <c r="H212" s="1321"/>
      <c r="I212" s="1321"/>
      <c r="J212" s="1321"/>
      <c r="K212" s="1321"/>
      <c r="L212" s="1321"/>
      <c r="M212" s="1321"/>
      <c r="N212" s="1752"/>
      <c r="O212" s="1321"/>
      <c r="P212" s="1321"/>
      <c r="Q212" s="1321"/>
      <c r="R212" s="1321"/>
      <c r="S212" s="1321"/>
      <c r="T212" s="1321"/>
      <c r="U212" s="1752"/>
      <c r="V212" s="1321"/>
      <c r="W212" s="1321"/>
      <c r="X212" s="1321"/>
      <c r="Y212" s="1321"/>
      <c r="Z212" s="1321"/>
      <c r="AA212" s="1321"/>
      <c r="AB212" s="1752"/>
      <c r="AC212" s="1321"/>
      <c r="AD212" s="1321"/>
      <c r="AE212" s="1321"/>
      <c r="AF212" s="1321"/>
      <c r="AG212" s="1321"/>
      <c r="AH212" s="1321"/>
      <c r="AI212" s="1322"/>
      <c r="AJ212" s="32"/>
      <c r="AK212" s="33"/>
    </row>
    <row r="213" spans="1:49">
      <c r="B213" s="91"/>
      <c r="C213" s="12"/>
      <c r="D213" s="158" t="s">
        <v>8</v>
      </c>
      <c r="E213" s="1654"/>
      <c r="F213" s="1209"/>
      <c r="G213" s="1208"/>
      <c r="H213" s="1209"/>
      <c r="I213" s="1209"/>
      <c r="J213" s="1219"/>
      <c r="K213" s="1209"/>
      <c r="L213" s="1209"/>
      <c r="M213" s="1209"/>
      <c r="N213" s="1208"/>
      <c r="O213" s="1209"/>
      <c r="P213" s="1209"/>
      <c r="Q213" s="1219"/>
      <c r="R213" s="1219"/>
      <c r="S213" s="1219"/>
      <c r="T213" s="1209"/>
      <c r="U213" s="1208"/>
      <c r="V213" s="1209"/>
      <c r="W213" s="1209"/>
      <c r="X213" s="1209"/>
      <c r="Y213" s="1209"/>
      <c r="Z213" s="1209"/>
      <c r="AA213" s="1209"/>
      <c r="AB213" s="1208"/>
      <c r="AC213" s="1219"/>
      <c r="AD213" s="1209"/>
      <c r="AE213" s="1209"/>
      <c r="AF213" s="1209"/>
      <c r="AG213" s="1209"/>
      <c r="AH213" s="1209"/>
      <c r="AI213" s="1655"/>
      <c r="AJ213" s="37">
        <f>SUM(E213:AI213)</f>
        <v>0</v>
      </c>
      <c r="AK213" s="162">
        <f>SUM(E214:AI214)</f>
        <v>0</v>
      </c>
    </row>
    <row r="214" spans="1:49">
      <c r="A214" s="39"/>
      <c r="B214" s="97"/>
      <c r="C214" s="98">
        <f>SUM(AJ212:AK214)</f>
        <v>0</v>
      </c>
      <c r="D214" s="164" t="s">
        <v>9</v>
      </c>
      <c r="E214" s="1775"/>
      <c r="F214" s="1767"/>
      <c r="G214" s="1769"/>
      <c r="H214" s="1768"/>
      <c r="I214" s="1768"/>
      <c r="J214" s="1767"/>
      <c r="K214" s="1768"/>
      <c r="L214" s="1768"/>
      <c r="M214" s="1767"/>
      <c r="N214" s="1769"/>
      <c r="O214" s="1768"/>
      <c r="P214" s="1768"/>
      <c r="Q214" s="1767"/>
      <c r="R214" s="1767"/>
      <c r="S214" s="1767"/>
      <c r="T214" s="1767"/>
      <c r="U214" s="1769"/>
      <c r="V214" s="1768"/>
      <c r="W214" s="1768"/>
      <c r="X214" s="1767"/>
      <c r="Y214" s="1767"/>
      <c r="Z214" s="1767"/>
      <c r="AA214" s="1767"/>
      <c r="AB214" s="1769"/>
      <c r="AC214" s="1767"/>
      <c r="AD214" s="1767"/>
      <c r="AE214" s="1767"/>
      <c r="AF214" s="1767"/>
      <c r="AG214" s="1767"/>
      <c r="AH214" s="1767"/>
      <c r="AI214" s="1770"/>
      <c r="AJ214" s="105"/>
      <c r="AK214" s="33"/>
    </row>
    <row r="216" spans="1:49">
      <c r="A216" s="106" t="s">
        <v>4</v>
      </c>
      <c r="B216" s="107" t="s">
        <v>5</v>
      </c>
      <c r="C216" s="351" t="s">
        <v>93</v>
      </c>
      <c r="D216" s="109"/>
      <c r="E216" s="110"/>
      <c r="F216" s="110"/>
      <c r="G216" s="110"/>
      <c r="H216" s="109"/>
      <c r="I216" s="109"/>
      <c r="J216" s="109"/>
      <c r="K216" s="109"/>
      <c r="L216" s="110"/>
      <c r="M216" s="110"/>
      <c r="N216" s="110"/>
      <c r="O216" s="109"/>
      <c r="P216" s="109"/>
      <c r="Q216" s="109"/>
      <c r="R216" s="109"/>
      <c r="S216" s="110"/>
      <c r="T216" s="110"/>
      <c r="U216" s="110"/>
      <c r="V216" s="109"/>
      <c r="W216" s="109"/>
      <c r="X216" s="109"/>
      <c r="Y216" s="109"/>
      <c r="Z216" s="110"/>
      <c r="AA216" s="110"/>
      <c r="AB216" s="110"/>
      <c r="AC216" s="110"/>
      <c r="AD216" s="109"/>
      <c r="AE216" s="109"/>
      <c r="AG216" s="110"/>
      <c r="AH216" s="110"/>
      <c r="AI216" s="110"/>
      <c r="AJ216" s="111"/>
      <c r="AK216" s="111"/>
    </row>
    <row r="217" spans="1:49">
      <c r="A217" s="352"/>
      <c r="B217" s="353"/>
      <c r="C217" s="354" t="s">
        <v>94</v>
      </c>
      <c r="D217" s="355" t="s">
        <v>62</v>
      </c>
      <c r="E217" s="116">
        <f t="shared" ref="E217:AI217" si="30">COUNTIF(E$413:E$424,$D$427)</f>
        <v>0</v>
      </c>
      <c r="F217" s="116">
        <f t="shared" si="30"/>
        <v>0</v>
      </c>
      <c r="G217" s="116">
        <f t="shared" si="30"/>
        <v>0</v>
      </c>
      <c r="H217" s="116">
        <f t="shared" si="30"/>
        <v>0</v>
      </c>
      <c r="I217" s="116">
        <f t="shared" si="30"/>
        <v>0</v>
      </c>
      <c r="J217" s="116">
        <f t="shared" si="30"/>
        <v>0</v>
      </c>
      <c r="K217" s="116">
        <f t="shared" si="30"/>
        <v>0</v>
      </c>
      <c r="L217" s="116">
        <f t="shared" si="30"/>
        <v>0</v>
      </c>
      <c r="M217" s="116">
        <f t="shared" si="30"/>
        <v>0</v>
      </c>
      <c r="N217" s="116">
        <f t="shared" si="30"/>
        <v>0</v>
      </c>
      <c r="O217" s="116">
        <f t="shared" si="30"/>
        <v>0</v>
      </c>
      <c r="P217" s="116">
        <f t="shared" si="30"/>
        <v>0</v>
      </c>
      <c r="Q217" s="116">
        <f t="shared" si="30"/>
        <v>0</v>
      </c>
      <c r="R217" s="116">
        <f t="shared" si="30"/>
        <v>0</v>
      </c>
      <c r="S217" s="116">
        <f t="shared" si="30"/>
        <v>0</v>
      </c>
      <c r="T217" s="116">
        <f t="shared" si="30"/>
        <v>0</v>
      </c>
      <c r="U217" s="116">
        <f t="shared" si="30"/>
        <v>0</v>
      </c>
      <c r="V217" s="116">
        <f t="shared" si="30"/>
        <v>0</v>
      </c>
      <c r="W217" s="116">
        <f t="shared" si="30"/>
        <v>0</v>
      </c>
      <c r="X217" s="116">
        <f t="shared" si="30"/>
        <v>0</v>
      </c>
      <c r="Y217" s="116">
        <f t="shared" si="30"/>
        <v>0</v>
      </c>
      <c r="Z217" s="116">
        <f t="shared" si="30"/>
        <v>0</v>
      </c>
      <c r="AA217" s="116">
        <f t="shared" si="30"/>
        <v>0</v>
      </c>
      <c r="AB217" s="116">
        <f t="shared" si="30"/>
        <v>0</v>
      </c>
      <c r="AC217" s="116">
        <f t="shared" si="30"/>
        <v>0</v>
      </c>
      <c r="AD217" s="116">
        <f t="shared" si="30"/>
        <v>0</v>
      </c>
      <c r="AE217" s="116">
        <f t="shared" si="30"/>
        <v>0</v>
      </c>
      <c r="AF217" s="116">
        <f t="shared" si="30"/>
        <v>0</v>
      </c>
      <c r="AG217" s="116">
        <f t="shared" si="30"/>
        <v>0</v>
      </c>
      <c r="AH217" s="116">
        <f t="shared" si="30"/>
        <v>0</v>
      </c>
      <c r="AI217" s="116">
        <f t="shared" si="30"/>
        <v>0</v>
      </c>
      <c r="AJ217" s="117"/>
      <c r="AK217" s="117"/>
    </row>
    <row r="218" spans="1:49">
      <c r="A218" s="356">
        <v>8</v>
      </c>
      <c r="B218" s="357">
        <v>0.5</v>
      </c>
      <c r="C218" s="358" t="s">
        <v>95</v>
      </c>
      <c r="D218" s="184" t="s">
        <v>85</v>
      </c>
      <c r="E218" s="185">
        <f t="shared" ref="E218:AI218" si="31">COUNTIF(E$413:E$424,$D$428)</f>
        <v>0</v>
      </c>
      <c r="F218" s="185">
        <f t="shared" si="31"/>
        <v>0</v>
      </c>
      <c r="G218" s="185">
        <f t="shared" si="31"/>
        <v>0</v>
      </c>
      <c r="H218" s="185">
        <f t="shared" si="31"/>
        <v>0</v>
      </c>
      <c r="I218" s="185">
        <f t="shared" si="31"/>
        <v>0</v>
      </c>
      <c r="J218" s="185">
        <f t="shared" si="31"/>
        <v>0</v>
      </c>
      <c r="K218" s="185">
        <f t="shared" si="31"/>
        <v>0</v>
      </c>
      <c r="L218" s="185">
        <f t="shared" si="31"/>
        <v>0</v>
      </c>
      <c r="M218" s="185">
        <f t="shared" si="31"/>
        <v>0</v>
      </c>
      <c r="N218" s="185">
        <f t="shared" si="31"/>
        <v>0</v>
      </c>
      <c r="O218" s="185">
        <f t="shared" si="31"/>
        <v>0</v>
      </c>
      <c r="P218" s="185">
        <f t="shared" si="31"/>
        <v>0</v>
      </c>
      <c r="Q218" s="185">
        <f t="shared" si="31"/>
        <v>0</v>
      </c>
      <c r="R218" s="185">
        <f t="shared" si="31"/>
        <v>0</v>
      </c>
      <c r="S218" s="185">
        <f t="shared" si="31"/>
        <v>0</v>
      </c>
      <c r="T218" s="185">
        <f t="shared" si="31"/>
        <v>0</v>
      </c>
      <c r="U218" s="185">
        <f t="shared" si="31"/>
        <v>0</v>
      </c>
      <c r="V218" s="185">
        <f t="shared" si="31"/>
        <v>0</v>
      </c>
      <c r="W218" s="185">
        <f t="shared" si="31"/>
        <v>0</v>
      </c>
      <c r="X218" s="185">
        <f t="shared" si="31"/>
        <v>0</v>
      </c>
      <c r="Y218" s="185">
        <f t="shared" si="31"/>
        <v>0</v>
      </c>
      <c r="Z218" s="185">
        <f t="shared" si="31"/>
        <v>0</v>
      </c>
      <c r="AA218" s="185">
        <f t="shared" si="31"/>
        <v>0</v>
      </c>
      <c r="AB218" s="185">
        <f t="shared" si="31"/>
        <v>0</v>
      </c>
      <c r="AC218" s="185">
        <f t="shared" si="31"/>
        <v>0</v>
      </c>
      <c r="AD218" s="185">
        <f t="shared" si="31"/>
        <v>0</v>
      </c>
      <c r="AE218" s="185">
        <f t="shared" si="31"/>
        <v>0</v>
      </c>
      <c r="AF218" s="185">
        <f t="shared" si="31"/>
        <v>0</v>
      </c>
      <c r="AG218" s="185">
        <f t="shared" si="31"/>
        <v>0</v>
      </c>
      <c r="AH218" s="185">
        <f t="shared" si="31"/>
        <v>0</v>
      </c>
      <c r="AI218" s="185">
        <f t="shared" si="31"/>
        <v>0</v>
      </c>
      <c r="AJ218" s="117"/>
      <c r="AK218" s="117"/>
    </row>
    <row r="219" spans="1:49">
      <c r="A219" s="359">
        <v>8.5</v>
      </c>
      <c r="B219" s="360"/>
      <c r="C219" s="361" t="s">
        <v>400</v>
      </c>
      <c r="D219" s="189" t="s">
        <v>29</v>
      </c>
      <c r="E219" s="185">
        <f t="shared" ref="E219:AI219" si="32">COUNTIF(E$413:E$424,$D$429)</f>
        <v>0</v>
      </c>
      <c r="F219" s="185">
        <f t="shared" si="32"/>
        <v>0</v>
      </c>
      <c r="G219" s="185">
        <f t="shared" si="32"/>
        <v>0</v>
      </c>
      <c r="H219" s="185">
        <f t="shared" si="32"/>
        <v>0</v>
      </c>
      <c r="I219" s="185">
        <f t="shared" si="32"/>
        <v>0</v>
      </c>
      <c r="J219" s="185">
        <f t="shared" si="32"/>
        <v>0</v>
      </c>
      <c r="K219" s="185">
        <f t="shared" si="32"/>
        <v>0</v>
      </c>
      <c r="L219" s="185">
        <f t="shared" si="32"/>
        <v>0</v>
      </c>
      <c r="M219" s="185">
        <f t="shared" si="32"/>
        <v>0</v>
      </c>
      <c r="N219" s="185">
        <f t="shared" si="32"/>
        <v>0</v>
      </c>
      <c r="O219" s="185">
        <f t="shared" si="32"/>
        <v>0</v>
      </c>
      <c r="P219" s="185">
        <f t="shared" si="32"/>
        <v>0</v>
      </c>
      <c r="Q219" s="185">
        <f t="shared" si="32"/>
        <v>0</v>
      </c>
      <c r="R219" s="185">
        <f t="shared" si="32"/>
        <v>0</v>
      </c>
      <c r="S219" s="185">
        <f t="shared" si="32"/>
        <v>0</v>
      </c>
      <c r="T219" s="185">
        <f t="shared" si="32"/>
        <v>0</v>
      </c>
      <c r="U219" s="185">
        <f t="shared" si="32"/>
        <v>0</v>
      </c>
      <c r="V219" s="185">
        <f t="shared" si="32"/>
        <v>0</v>
      </c>
      <c r="W219" s="185">
        <f t="shared" si="32"/>
        <v>0</v>
      </c>
      <c r="X219" s="185">
        <f t="shared" si="32"/>
        <v>0</v>
      </c>
      <c r="Y219" s="185">
        <f t="shared" si="32"/>
        <v>0</v>
      </c>
      <c r="Z219" s="185">
        <f t="shared" si="32"/>
        <v>0</v>
      </c>
      <c r="AA219" s="185">
        <f t="shared" si="32"/>
        <v>0</v>
      </c>
      <c r="AB219" s="185">
        <f t="shared" si="32"/>
        <v>0</v>
      </c>
      <c r="AC219" s="185">
        <f t="shared" si="32"/>
        <v>0</v>
      </c>
      <c r="AD219" s="185">
        <f t="shared" si="32"/>
        <v>0</v>
      </c>
      <c r="AE219" s="185">
        <f t="shared" si="32"/>
        <v>0</v>
      </c>
      <c r="AF219" s="185">
        <f t="shared" si="32"/>
        <v>0</v>
      </c>
      <c r="AG219" s="185">
        <f t="shared" si="32"/>
        <v>0</v>
      </c>
      <c r="AH219" s="185">
        <f t="shared" si="32"/>
        <v>0</v>
      </c>
      <c r="AI219" s="185">
        <f t="shared" si="32"/>
        <v>0</v>
      </c>
      <c r="AJ219" s="117"/>
      <c r="AK219" s="117"/>
    </row>
    <row r="220" spans="1:49">
      <c r="A220" s="362">
        <v>4</v>
      </c>
      <c r="B220" s="363">
        <v>0.5</v>
      </c>
      <c r="C220" s="364" t="s">
        <v>97</v>
      </c>
      <c r="D220" s="122" t="s">
        <v>89</v>
      </c>
      <c r="E220" s="123">
        <f t="shared" ref="E220:AI220" si="33">COUNTIF(E$413:E$424,$D$430)</f>
        <v>0</v>
      </c>
      <c r="F220" s="123">
        <f t="shared" si="33"/>
        <v>0</v>
      </c>
      <c r="G220" s="123">
        <f t="shared" si="33"/>
        <v>0</v>
      </c>
      <c r="H220" s="123">
        <f t="shared" si="33"/>
        <v>0</v>
      </c>
      <c r="I220" s="123">
        <f t="shared" si="33"/>
        <v>0</v>
      </c>
      <c r="J220" s="123">
        <f t="shared" si="33"/>
        <v>0</v>
      </c>
      <c r="K220" s="123">
        <f t="shared" si="33"/>
        <v>0</v>
      </c>
      <c r="L220" s="123">
        <f t="shared" si="33"/>
        <v>0</v>
      </c>
      <c r="M220" s="123">
        <f t="shared" si="33"/>
        <v>0</v>
      </c>
      <c r="N220" s="123">
        <f t="shared" si="33"/>
        <v>0</v>
      </c>
      <c r="O220" s="123">
        <f t="shared" si="33"/>
        <v>0</v>
      </c>
      <c r="P220" s="123">
        <f t="shared" si="33"/>
        <v>0</v>
      </c>
      <c r="Q220" s="123">
        <f t="shared" si="33"/>
        <v>0</v>
      </c>
      <c r="R220" s="123">
        <f t="shared" si="33"/>
        <v>0</v>
      </c>
      <c r="S220" s="123">
        <f t="shared" si="33"/>
        <v>0</v>
      </c>
      <c r="T220" s="123">
        <f t="shared" si="33"/>
        <v>0</v>
      </c>
      <c r="U220" s="123">
        <f t="shared" si="33"/>
        <v>0</v>
      </c>
      <c r="V220" s="123">
        <f t="shared" si="33"/>
        <v>0</v>
      </c>
      <c r="W220" s="123">
        <f t="shared" si="33"/>
        <v>0</v>
      </c>
      <c r="X220" s="123">
        <f t="shared" si="33"/>
        <v>0</v>
      </c>
      <c r="Y220" s="123">
        <f t="shared" si="33"/>
        <v>0</v>
      </c>
      <c r="Z220" s="123">
        <f t="shared" si="33"/>
        <v>0</v>
      </c>
      <c r="AA220" s="123">
        <f t="shared" si="33"/>
        <v>0</v>
      </c>
      <c r="AB220" s="123">
        <f t="shared" si="33"/>
        <v>0</v>
      </c>
      <c r="AC220" s="123">
        <f t="shared" si="33"/>
        <v>0</v>
      </c>
      <c r="AD220" s="123">
        <f t="shared" si="33"/>
        <v>0</v>
      </c>
      <c r="AE220" s="123">
        <f t="shared" si="33"/>
        <v>0</v>
      </c>
      <c r="AF220" s="123">
        <f t="shared" si="33"/>
        <v>0</v>
      </c>
      <c r="AG220" s="123">
        <f t="shared" si="33"/>
        <v>0</v>
      </c>
      <c r="AH220" s="123">
        <f t="shared" si="33"/>
        <v>0</v>
      </c>
      <c r="AI220" s="123">
        <f t="shared" si="33"/>
        <v>0</v>
      </c>
    </row>
    <row r="221" spans="1:49">
      <c r="B221" s="15"/>
      <c r="C221" s="125"/>
      <c r="AJ221" s="132">
        <f>SUM(E221:X221)</f>
        <v>0</v>
      </c>
      <c r="AK221" s="133" t="s">
        <v>33</v>
      </c>
    </row>
    <row r="222" spans="1:49">
      <c r="A222" s="127" t="s">
        <v>32</v>
      </c>
      <c r="B222" s="128"/>
      <c r="C222" s="129">
        <f>SUM(AJ$4:AJ$9)</f>
        <v>0</v>
      </c>
      <c r="D222" s="130"/>
      <c r="E222" s="131">
        <f t="shared" ref="E222:AI222" si="34">SUM(E203:E214)</f>
        <v>0</v>
      </c>
      <c r="F222" s="131">
        <f t="shared" si="34"/>
        <v>0</v>
      </c>
      <c r="G222" s="131">
        <f t="shared" si="34"/>
        <v>0</v>
      </c>
      <c r="H222" s="131">
        <f t="shared" si="34"/>
        <v>9</v>
      </c>
      <c r="I222" s="131">
        <f t="shared" si="34"/>
        <v>13</v>
      </c>
      <c r="J222" s="131">
        <f t="shared" si="34"/>
        <v>13</v>
      </c>
      <c r="K222" s="131">
        <f t="shared" si="34"/>
        <v>9</v>
      </c>
      <c r="L222" s="131">
        <f t="shared" si="34"/>
        <v>0</v>
      </c>
      <c r="M222" s="131">
        <f t="shared" si="34"/>
        <v>0</v>
      </c>
      <c r="N222" s="131">
        <f t="shared" si="34"/>
        <v>0</v>
      </c>
      <c r="O222" s="131">
        <f t="shared" si="34"/>
        <v>9</v>
      </c>
      <c r="P222" s="131">
        <f t="shared" si="34"/>
        <v>8.5</v>
      </c>
      <c r="Q222" s="131">
        <f t="shared" si="34"/>
        <v>13</v>
      </c>
      <c r="R222" s="131">
        <f t="shared" si="34"/>
        <v>9</v>
      </c>
      <c r="S222" s="131">
        <f t="shared" si="34"/>
        <v>0</v>
      </c>
      <c r="T222" s="131">
        <f t="shared" si="34"/>
        <v>0</v>
      </c>
      <c r="U222" s="131">
        <f t="shared" si="34"/>
        <v>0</v>
      </c>
      <c r="V222" s="131">
        <f t="shared" si="34"/>
        <v>9</v>
      </c>
      <c r="W222" s="131">
        <f t="shared" si="34"/>
        <v>8.5</v>
      </c>
      <c r="X222" s="131">
        <f t="shared" si="34"/>
        <v>13</v>
      </c>
      <c r="Y222" s="131">
        <f t="shared" si="34"/>
        <v>9</v>
      </c>
      <c r="Z222" s="131">
        <f t="shared" si="34"/>
        <v>0</v>
      </c>
      <c r="AA222" s="131">
        <f t="shared" si="34"/>
        <v>0</v>
      </c>
      <c r="AB222" s="131">
        <f t="shared" si="34"/>
        <v>0</v>
      </c>
      <c r="AC222" s="131">
        <f t="shared" si="34"/>
        <v>9</v>
      </c>
      <c r="AD222" s="131">
        <f t="shared" si="34"/>
        <v>8.5</v>
      </c>
      <c r="AE222" s="131">
        <f t="shared" si="34"/>
        <v>13</v>
      </c>
      <c r="AF222" s="131">
        <f t="shared" si="34"/>
        <v>9</v>
      </c>
      <c r="AG222" s="131">
        <f t="shared" si="34"/>
        <v>0</v>
      </c>
      <c r="AH222" s="131">
        <f t="shared" si="34"/>
        <v>0</v>
      </c>
      <c r="AI222" s="131">
        <f t="shared" si="34"/>
        <v>0</v>
      </c>
      <c r="AJ222" s="138">
        <f>SUM(AJ203:AK214)</f>
        <v>162.5</v>
      </c>
      <c r="AK222" s="133" t="s">
        <v>35</v>
      </c>
    </row>
    <row r="223" spans="1:49">
      <c r="A223" s="135" t="s">
        <v>34</v>
      </c>
      <c r="B223" s="136"/>
      <c r="C223" s="129">
        <f>SUM(AK$4:AK$9)</f>
        <v>0</v>
      </c>
      <c r="D223" s="130"/>
      <c r="E223" s="137" t="str">
        <f>IF(E222=8.5,1,"ERRORE")</f>
        <v>ERRORE</v>
      </c>
      <c r="F223" s="137" t="str">
        <f>IF(F222=9.5,1,"ERRORE")</f>
        <v>ERRORE</v>
      </c>
      <c r="G223" s="137" t="str">
        <f>IF(G222=5.5,1,"ERRORE")</f>
        <v>ERRORE</v>
      </c>
      <c r="H223" s="137" t="str">
        <f>IF(H222=0,1,"ERRORE")</f>
        <v>ERRORE</v>
      </c>
      <c r="I223" s="137" t="str">
        <f>IF(I222=0,1,"ERRORE")</f>
        <v>ERRORE</v>
      </c>
      <c r="J223" s="137" t="str">
        <f>IF(J222=8,1,"ERRORE")</f>
        <v>ERRORE</v>
      </c>
      <c r="K223" s="137" t="str">
        <f>IF(K222=8.5,1,"ERRORE")</f>
        <v>ERRORE</v>
      </c>
      <c r="L223" s="137" t="str">
        <f>IF(L222=8.5,1,"ERRORE")</f>
        <v>ERRORE</v>
      </c>
      <c r="M223" s="137" t="str">
        <f>IF(M222=9.5,1,"ERRORE")</f>
        <v>ERRORE</v>
      </c>
      <c r="N223" s="137" t="str">
        <f>IF(N222=5.5,1,"ERRORE")</f>
        <v>ERRORE</v>
      </c>
      <c r="O223" s="137" t="str">
        <f>IF(O222=0,1,"ERRORE")</f>
        <v>ERRORE</v>
      </c>
      <c r="P223" s="137" t="str">
        <f>IF(P222=0,1,"ERRORE")</f>
        <v>ERRORE</v>
      </c>
      <c r="Q223" s="137" t="str">
        <f>IF(Q222=8,1,"ERRORE")</f>
        <v>ERRORE</v>
      </c>
      <c r="R223" s="137" t="str">
        <f>IF(R222=8.5,1,"ERRORE")</f>
        <v>ERRORE</v>
      </c>
      <c r="S223" s="137" t="str">
        <f>IF(S222=8.5,1,"ERRORE")</f>
        <v>ERRORE</v>
      </c>
      <c r="T223" s="137" t="str">
        <f>IF(T222=9.5,1,"ERRORE")</f>
        <v>ERRORE</v>
      </c>
      <c r="U223" s="137" t="str">
        <f>IF(U222=5.5,1,"ERRORE")</f>
        <v>ERRORE</v>
      </c>
      <c r="V223" s="137" t="str">
        <f>IF(V222=0,1,"ERRORE")</f>
        <v>ERRORE</v>
      </c>
      <c r="W223" s="137" t="str">
        <f>IF(W222=0,1,"ERRORE")</f>
        <v>ERRORE</v>
      </c>
      <c r="X223" s="137" t="str">
        <f>IF(X222=8,1,"ERRORE")</f>
        <v>ERRORE</v>
      </c>
      <c r="Y223" s="137" t="str">
        <f>IF(Y222=8.5,1,"ERRORE")</f>
        <v>ERRORE</v>
      </c>
      <c r="Z223" s="137" t="str">
        <f>IF(Z222=8.5,1,"ERRORE")</f>
        <v>ERRORE</v>
      </c>
      <c r="AA223" s="137" t="str">
        <f>IF(AA222=9.5,1,"ERRORE")</f>
        <v>ERRORE</v>
      </c>
      <c r="AB223" s="137" t="str">
        <f>IF(AB222=9.5,1,"ERRORE")</f>
        <v>ERRORE</v>
      </c>
      <c r="AC223" s="137" t="str">
        <f>IF(AC222=5.5,1,"ERRORE")</f>
        <v>ERRORE</v>
      </c>
      <c r="AD223" s="137" t="str">
        <f>IF(AD222=0,1,"ERRORE")</f>
        <v>ERRORE</v>
      </c>
      <c r="AE223" s="137" t="str">
        <f>IF(AE222=8,1,"ERRORE")</f>
        <v>ERRORE</v>
      </c>
      <c r="AF223" s="137" t="str">
        <f>IF(AF222=8,1,"ERRORE")</f>
        <v>ERRORE</v>
      </c>
      <c r="AG223" s="137" t="str">
        <f>IF(AG222=8.5,1,"ERRORE")</f>
        <v>ERRORE</v>
      </c>
      <c r="AH223" s="137" t="str">
        <f>IF(AH222=9.5,1,"ERRORE")</f>
        <v>ERRORE</v>
      </c>
      <c r="AI223" s="137" t="str">
        <f>IF(AI222=5.5,1,"ERRORE")</f>
        <v>ERRORE</v>
      </c>
      <c r="AJ223" s="142"/>
    </row>
    <row r="224" spans="1:49">
      <c r="E224" s="31" t="s">
        <v>62</v>
      </c>
      <c r="F224" s="31" t="s">
        <v>85</v>
      </c>
      <c r="G224" s="31" t="s">
        <v>62</v>
      </c>
      <c r="H224" s="31" t="s">
        <v>85</v>
      </c>
      <c r="I224" s="31" t="s">
        <v>29</v>
      </c>
    </row>
    <row r="225" spans="2:37">
      <c r="E225" s="338"/>
      <c r="F225" s="339" t="s">
        <v>88</v>
      </c>
      <c r="G225" s="340"/>
      <c r="H225" s="339" t="s">
        <v>89</v>
      </c>
      <c r="I225" s="340"/>
      <c r="W225" s="365"/>
    </row>
    <row r="226" spans="2:37">
      <c r="B226" s="75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</row>
  </sheetData>
  <mergeCells count="40">
    <mergeCell ref="C188:C189"/>
    <mergeCell ref="C203:C204"/>
    <mergeCell ref="C206:C207"/>
    <mergeCell ref="C209:C210"/>
    <mergeCell ref="C212:C213"/>
    <mergeCell ref="C173:C174"/>
    <mergeCell ref="C176:C177"/>
    <mergeCell ref="C179:C180"/>
    <mergeCell ref="C182:C183"/>
    <mergeCell ref="C185:C186"/>
    <mergeCell ref="C145:C146"/>
    <mergeCell ref="C161:C162"/>
    <mergeCell ref="C164:C165"/>
    <mergeCell ref="C167:C168"/>
    <mergeCell ref="C170:C171"/>
    <mergeCell ref="C130:C131"/>
    <mergeCell ref="C133:C134"/>
    <mergeCell ref="C136:C137"/>
    <mergeCell ref="C139:C140"/>
    <mergeCell ref="C142:C143"/>
    <mergeCell ref="C101:C102"/>
    <mergeCell ref="C105:C106"/>
    <mergeCell ref="C108:C109"/>
    <mergeCell ref="C124:C125"/>
    <mergeCell ref="C127:C128"/>
    <mergeCell ref="C68:C69"/>
    <mergeCell ref="C85:C87"/>
    <mergeCell ref="C89:C91"/>
    <mergeCell ref="C93:C95"/>
    <mergeCell ref="C97:C99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93:AI195">
    <cfRule type="cellIs" dxfId="109" priority="2" operator="equal">
      <formula>0</formula>
    </cfRule>
  </conditionalFormatting>
  <conditionalFormatting sqref="E150:AI152">
    <cfRule type="cellIs" dxfId="108" priority="3" operator="equal">
      <formula>0</formula>
    </cfRule>
  </conditionalFormatting>
  <conditionalFormatting sqref="E113:AI115">
    <cfRule type="cellIs" dxfId="107" priority="4" operator="equal">
      <formula>0</formula>
    </cfRule>
  </conditionalFormatting>
  <conditionalFormatting sqref="E73:AI77">
    <cfRule type="cellIs" dxfId="106" priority="5" operator="equal">
      <formula>0</formula>
    </cfRule>
  </conditionalFormatting>
  <conditionalFormatting sqref="E73:AI77">
    <cfRule type="cellIs" dxfId="105" priority="6" operator="notEqual">
      <formula>1</formula>
    </cfRule>
  </conditionalFormatting>
  <conditionalFormatting sqref="E113:AI115">
    <cfRule type="cellIs" dxfId="104" priority="7" operator="notEqual">
      <formula>1</formula>
    </cfRule>
  </conditionalFormatting>
  <conditionalFormatting sqref="E150:AI152">
    <cfRule type="cellIs" dxfId="103" priority="8" operator="notEqual">
      <formula>1</formula>
    </cfRule>
  </conditionalFormatting>
  <conditionalFormatting sqref="E193:AI195">
    <cfRule type="cellIs" dxfId="102" priority="9" operator="notEqual">
      <formula>1</formula>
    </cfRule>
  </conditionalFormatting>
  <conditionalFormatting sqref="E217:AI220">
    <cfRule type="cellIs" dxfId="101" priority="10" operator="notEqual">
      <formula>1</formula>
    </cfRule>
  </conditionalFormatting>
  <conditionalFormatting sqref="O84">
    <cfRule type="expression" dxfId="100" priority="11">
      <formula>WEEKDAY(D84,2)=7</formula>
    </cfRule>
  </conditionalFormatting>
  <conditionalFormatting sqref="O84">
    <cfRule type="expression" dxfId="99" priority="12">
      <formula>WEEKDAY(N55,2)=7</formula>
    </cfRule>
  </conditionalFormatting>
  <conditionalFormatting sqref="E150:AI152">
    <cfRule type="cellIs" dxfId="98" priority="13" operator="equal">
      <formula>0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9" max="16383" man="1"/>
    <brk id="198" max="16383" man="1"/>
  </rowBreaks>
  <colBreaks count="1" manualBreakCount="1">
    <brk id="37" max="1048575" man="1"/>
  </colBreaks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84"/>
  <sheetViews>
    <sheetView topLeftCell="P49" zoomScale="75" zoomScaleNormal="75" workbookViewId="0">
      <selection activeCell="AD33" sqref="AD33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10.7109375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8" customWidth="1"/>
    <col min="23" max="23" width="9" customWidth="1"/>
    <col min="24" max="24" width="6.7109375" customWidth="1"/>
    <col min="25" max="25" width="11.710937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444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445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3" t="s">
        <v>188</v>
      </c>
      <c r="F4" s="25" t="s">
        <v>89</v>
      </c>
      <c r="G4" s="1904" t="s">
        <v>4</v>
      </c>
      <c r="H4" s="23" t="s">
        <v>186</v>
      </c>
      <c r="I4" s="23" t="s">
        <v>29</v>
      </c>
      <c r="J4" s="23" t="s">
        <v>29</v>
      </c>
      <c r="K4" s="23" t="s">
        <v>187</v>
      </c>
      <c r="L4" s="23" t="s">
        <v>188</v>
      </c>
      <c r="M4" s="25" t="s">
        <v>89</v>
      </c>
      <c r="N4" s="1904" t="s">
        <v>4</v>
      </c>
      <c r="O4" s="23" t="s">
        <v>186</v>
      </c>
      <c r="P4" s="23" t="s">
        <v>29</v>
      </c>
      <c r="Q4" s="23" t="s">
        <v>29</v>
      </c>
      <c r="R4" s="23" t="s">
        <v>187</v>
      </c>
      <c r="S4" s="23" t="s">
        <v>188</v>
      </c>
      <c r="T4" s="25" t="s">
        <v>89</v>
      </c>
      <c r="U4" s="1904" t="s">
        <v>4</v>
      </c>
      <c r="V4" s="23" t="s">
        <v>186</v>
      </c>
      <c r="W4" s="23" t="s">
        <v>29</v>
      </c>
      <c r="X4" s="23" t="s">
        <v>29</v>
      </c>
      <c r="Y4" s="23" t="s">
        <v>187</v>
      </c>
      <c r="Z4" s="23" t="s">
        <v>188</v>
      </c>
      <c r="AA4" s="25" t="s">
        <v>89</v>
      </c>
      <c r="AB4" s="1904" t="s">
        <v>4</v>
      </c>
      <c r="AC4" s="23" t="s">
        <v>186</v>
      </c>
      <c r="AD4" s="23" t="s">
        <v>29</v>
      </c>
      <c r="AE4" s="23" t="s">
        <v>29</v>
      </c>
      <c r="AF4" s="23" t="s">
        <v>187</v>
      </c>
      <c r="AG4" s="23" t="s">
        <v>188</v>
      </c>
      <c r="AH4" s="25" t="s">
        <v>89</v>
      </c>
      <c r="AI4" s="1904" t="s">
        <v>4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1187"/>
      <c r="F5" s="1189"/>
      <c r="G5" s="1188"/>
      <c r="H5" s="1189"/>
      <c r="I5" s="1189"/>
      <c r="J5" s="1189"/>
      <c r="K5" s="1189"/>
      <c r="L5" s="1189"/>
      <c r="M5" s="1189"/>
      <c r="N5" s="1188"/>
      <c r="O5" s="1189"/>
      <c r="P5" s="1189"/>
      <c r="Q5" s="1189"/>
      <c r="R5" s="1189"/>
      <c r="S5" s="1189"/>
      <c r="T5" s="1189"/>
      <c r="U5" s="1188"/>
      <c r="V5" s="1189"/>
      <c r="W5" s="1189"/>
      <c r="X5" s="1189"/>
      <c r="Y5" s="1189"/>
      <c r="Z5" s="1189"/>
      <c r="AA5" s="1189"/>
      <c r="AB5" s="1188"/>
      <c r="AC5" s="1189"/>
      <c r="AD5" s="1189"/>
      <c r="AE5" s="1189"/>
      <c r="AF5" s="1189"/>
      <c r="AG5" s="1189"/>
      <c r="AH5" s="1189"/>
      <c r="AI5" s="1905"/>
      <c r="AJ5" s="32"/>
      <c r="AK5" s="33"/>
    </row>
    <row r="6" spans="1:37">
      <c r="B6" s="34"/>
      <c r="C6" s="13"/>
      <c r="D6" s="35" t="s">
        <v>8</v>
      </c>
      <c r="E6" s="1192"/>
      <c r="F6" s="1194"/>
      <c r="G6" s="1193"/>
      <c r="H6" s="1194"/>
      <c r="I6" s="1194"/>
      <c r="J6" s="1194"/>
      <c r="K6" s="1194"/>
      <c r="L6" s="1194"/>
      <c r="M6" s="1194"/>
      <c r="N6" s="1193"/>
      <c r="O6" s="1194"/>
      <c r="P6" s="1194"/>
      <c r="Q6" s="1194"/>
      <c r="R6" s="1194"/>
      <c r="S6" s="1194"/>
      <c r="T6" s="1194"/>
      <c r="U6" s="1193"/>
      <c r="V6" s="1194"/>
      <c r="W6" s="1194"/>
      <c r="X6" s="1194"/>
      <c r="Y6" s="1194"/>
      <c r="Z6" s="1194"/>
      <c r="AA6" s="1194"/>
      <c r="AB6" s="1193"/>
      <c r="AC6" s="1194"/>
      <c r="AD6" s="1194"/>
      <c r="AE6" s="1194"/>
      <c r="AF6" s="1194"/>
      <c r="AG6" s="1194"/>
      <c r="AH6" s="1194"/>
      <c r="AI6" s="190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1907"/>
      <c r="F7" s="1326"/>
      <c r="G7" s="1756"/>
      <c r="H7" s="1326"/>
      <c r="I7" s="1326"/>
      <c r="J7" s="1326"/>
      <c r="K7" s="1326"/>
      <c r="L7" s="1326"/>
      <c r="M7" s="1326"/>
      <c r="N7" s="1756"/>
      <c r="O7" s="1326"/>
      <c r="P7" s="1326"/>
      <c r="Q7" s="1326"/>
      <c r="R7" s="1326"/>
      <c r="S7" s="1326"/>
      <c r="T7" s="1326"/>
      <c r="U7" s="1756"/>
      <c r="V7" s="1326"/>
      <c r="W7" s="1326"/>
      <c r="X7" s="1326"/>
      <c r="Y7" s="1326"/>
      <c r="Z7" s="1326"/>
      <c r="AA7" s="1326"/>
      <c r="AB7" s="1756"/>
      <c r="AC7" s="1326"/>
      <c r="AD7" s="1326"/>
      <c r="AE7" s="1326"/>
      <c r="AF7" s="1326"/>
      <c r="AG7" s="1326"/>
      <c r="AH7" s="1326"/>
      <c r="AI7" s="1908"/>
      <c r="AJ7" s="45"/>
      <c r="AK7" s="33"/>
    </row>
    <row r="8" spans="1:37">
      <c r="B8" s="29"/>
      <c r="C8" s="46" t="s">
        <v>10</v>
      </c>
      <c r="D8" s="30" t="s">
        <v>7</v>
      </c>
      <c r="E8" s="1909"/>
      <c r="F8" s="1321"/>
      <c r="G8" s="1752"/>
      <c r="H8" s="1321"/>
      <c r="I8" s="1321"/>
      <c r="J8" s="1321"/>
      <c r="K8" s="1321"/>
      <c r="L8" s="1321"/>
      <c r="M8" s="1321"/>
      <c r="N8" s="1752"/>
      <c r="O8" s="1321"/>
      <c r="P8" s="1321"/>
      <c r="Q8" s="1321"/>
      <c r="R8" s="1321"/>
      <c r="S8" s="1321"/>
      <c r="T8" s="1321"/>
      <c r="U8" s="1752"/>
      <c r="V8" s="1321"/>
      <c r="W8" s="1321"/>
      <c r="X8" s="1321"/>
      <c r="Y8" s="1321"/>
      <c r="Z8" s="1321"/>
      <c r="AA8" s="1321"/>
      <c r="AB8" s="1752"/>
      <c r="AC8" s="1321"/>
      <c r="AD8" s="1321"/>
      <c r="AE8" s="1321"/>
      <c r="AF8" s="1321"/>
      <c r="AG8" s="1321"/>
      <c r="AH8" s="1321"/>
      <c r="AI8" s="1910"/>
      <c r="AJ8" s="32"/>
      <c r="AK8" s="33"/>
    </row>
    <row r="9" spans="1:37">
      <c r="B9" s="34"/>
      <c r="C9" s="48"/>
      <c r="D9" s="35" t="s">
        <v>8</v>
      </c>
      <c r="E9" s="1192"/>
      <c r="F9" s="1194"/>
      <c r="G9" s="1193"/>
      <c r="H9" s="1194"/>
      <c r="I9" s="1194"/>
      <c r="J9" s="1194"/>
      <c r="K9" s="1194"/>
      <c r="L9" s="1194"/>
      <c r="M9" s="1194"/>
      <c r="N9" s="1193"/>
      <c r="O9" s="1194"/>
      <c r="P9" s="1194"/>
      <c r="Q9" s="1194"/>
      <c r="R9" s="1194"/>
      <c r="S9" s="1194"/>
      <c r="T9" s="1194"/>
      <c r="U9" s="1193"/>
      <c r="V9" s="1194"/>
      <c r="W9" s="1194"/>
      <c r="X9" s="1194"/>
      <c r="Y9" s="1194"/>
      <c r="Z9" s="1194"/>
      <c r="AA9" s="1194"/>
      <c r="AB9" s="1193"/>
      <c r="AC9" s="1194"/>
      <c r="AD9" s="1194"/>
      <c r="AE9" s="1194"/>
      <c r="AF9" s="1194"/>
      <c r="AG9" s="1194"/>
      <c r="AH9" s="1194"/>
      <c r="AI9" s="190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1907"/>
      <c r="F10" s="1326"/>
      <c r="G10" s="1756"/>
      <c r="H10" s="1326"/>
      <c r="I10" s="1326"/>
      <c r="J10" s="1326"/>
      <c r="K10" s="1326"/>
      <c r="L10" s="1326"/>
      <c r="M10" s="1326"/>
      <c r="N10" s="1756"/>
      <c r="O10" s="1326"/>
      <c r="P10" s="1326"/>
      <c r="Q10" s="1326"/>
      <c r="R10" s="1326"/>
      <c r="S10" s="1326"/>
      <c r="T10" s="1326"/>
      <c r="U10" s="1756"/>
      <c r="V10" s="1326"/>
      <c r="W10" s="1326"/>
      <c r="X10" s="1326"/>
      <c r="Y10" s="1326"/>
      <c r="Z10" s="1326"/>
      <c r="AA10" s="1326"/>
      <c r="AB10" s="1756"/>
      <c r="AC10" s="1326"/>
      <c r="AD10" s="1326"/>
      <c r="AE10" s="1326"/>
      <c r="AF10" s="1326"/>
      <c r="AG10" s="1326"/>
      <c r="AH10" s="1326"/>
      <c r="AI10" s="1908"/>
      <c r="AJ10" s="45"/>
      <c r="AK10" s="33"/>
    </row>
    <row r="11" spans="1:37">
      <c r="B11" s="29"/>
      <c r="C11" s="49"/>
      <c r="D11" s="30" t="s">
        <v>7</v>
      </c>
      <c r="E11" s="1909"/>
      <c r="F11" s="1321"/>
      <c r="G11" s="1752"/>
      <c r="H11" s="1321"/>
      <c r="I11" s="1321"/>
      <c r="J11" s="1321"/>
      <c r="K11" s="1321"/>
      <c r="L11" s="1321"/>
      <c r="M11" s="1321"/>
      <c r="N11" s="1752"/>
      <c r="O11" s="1321"/>
      <c r="P11" s="1321"/>
      <c r="Q11" s="1321"/>
      <c r="R11" s="1321"/>
      <c r="S11" s="1321"/>
      <c r="T11" s="1321"/>
      <c r="U11" s="1752"/>
      <c r="V11" s="1321"/>
      <c r="W11" s="1321"/>
      <c r="X11" s="1321"/>
      <c r="Y11" s="1321"/>
      <c r="Z11" s="1321"/>
      <c r="AA11" s="1321"/>
      <c r="AB11" s="1752"/>
      <c r="AC11" s="1321"/>
      <c r="AD11" s="1321"/>
      <c r="AE11" s="1321"/>
      <c r="AF11" s="1321"/>
      <c r="AG11" s="1321"/>
      <c r="AH11" s="1321"/>
      <c r="AI11" s="1910"/>
      <c r="AJ11" s="32"/>
      <c r="AK11" s="33"/>
    </row>
    <row r="12" spans="1:37">
      <c r="B12" s="34"/>
      <c r="C12" s="50"/>
      <c r="D12" s="35" t="s">
        <v>8</v>
      </c>
      <c r="E12" s="1207"/>
      <c r="F12" s="1209"/>
      <c r="G12" s="1208"/>
      <c r="H12" s="1209"/>
      <c r="I12" s="1209"/>
      <c r="J12" s="1194"/>
      <c r="K12" s="1209"/>
      <c r="L12" s="1209"/>
      <c r="M12" s="1209"/>
      <c r="N12" s="1208"/>
      <c r="O12" s="1209"/>
      <c r="P12" s="1209"/>
      <c r="Q12" s="1194"/>
      <c r="R12" s="1194"/>
      <c r="S12" s="1194"/>
      <c r="T12" s="1209"/>
      <c r="U12" s="1208"/>
      <c r="V12" s="1209"/>
      <c r="W12" s="1209"/>
      <c r="X12" s="1194"/>
      <c r="Y12" s="1194"/>
      <c r="Z12" s="1194"/>
      <c r="AA12" s="1209"/>
      <c r="AB12" s="1208"/>
      <c r="AC12" s="1209"/>
      <c r="AD12" s="1209"/>
      <c r="AE12" s="1209"/>
      <c r="AF12" s="1209"/>
      <c r="AG12" s="1194"/>
      <c r="AH12" s="1209"/>
      <c r="AI12" s="1911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1912"/>
      <c r="F13" s="1767"/>
      <c r="G13" s="1769"/>
      <c r="H13" s="1768"/>
      <c r="I13" s="1768"/>
      <c r="J13" s="1326"/>
      <c r="K13" s="1768"/>
      <c r="L13" s="1768"/>
      <c r="M13" s="1767"/>
      <c r="N13" s="1769"/>
      <c r="O13" s="1768"/>
      <c r="P13" s="1768"/>
      <c r="Q13" s="1326"/>
      <c r="R13" s="1326"/>
      <c r="S13" s="1326"/>
      <c r="T13" s="1767"/>
      <c r="U13" s="1769"/>
      <c r="V13" s="1768"/>
      <c r="W13" s="1768"/>
      <c r="X13" s="1326"/>
      <c r="Y13" s="1326"/>
      <c r="Z13" s="1326"/>
      <c r="AA13" s="1767"/>
      <c r="AB13" s="1769"/>
      <c r="AC13" s="1767"/>
      <c r="AD13" s="1767"/>
      <c r="AE13" s="1767"/>
      <c r="AF13" s="1767"/>
      <c r="AG13" s="1326"/>
      <c r="AH13" s="1767"/>
      <c r="AI13" s="1913"/>
      <c r="AJ13" s="45"/>
      <c r="AK13" s="33"/>
    </row>
    <row r="14" spans="1:37">
      <c r="B14" s="29"/>
      <c r="C14" s="54" t="s">
        <v>11</v>
      </c>
      <c r="D14" s="30" t="s">
        <v>7</v>
      </c>
      <c r="E14" s="1909"/>
      <c r="F14" s="1321"/>
      <c r="G14" s="1752"/>
      <c r="H14" s="1321"/>
      <c r="I14" s="1321"/>
      <c r="J14" s="1321"/>
      <c r="K14" s="1321"/>
      <c r="L14" s="1321"/>
      <c r="M14" s="1321"/>
      <c r="N14" s="1752"/>
      <c r="O14" s="1321"/>
      <c r="P14" s="1321"/>
      <c r="Q14" s="1321"/>
      <c r="R14" s="1321"/>
      <c r="S14" s="1321"/>
      <c r="T14" s="1321"/>
      <c r="U14" s="1752"/>
      <c r="V14" s="1321"/>
      <c r="W14" s="1321"/>
      <c r="X14" s="1321"/>
      <c r="Y14" s="1321"/>
      <c r="Z14" s="1321"/>
      <c r="AA14" s="1321"/>
      <c r="AB14" s="1752"/>
      <c r="AC14" s="1321"/>
      <c r="AD14" s="1321"/>
      <c r="AE14" s="1321"/>
      <c r="AF14" s="1321"/>
      <c r="AG14" s="1321"/>
      <c r="AH14" s="1321"/>
      <c r="AI14" s="1910"/>
      <c r="AJ14" s="32"/>
      <c r="AK14" s="33"/>
    </row>
    <row r="15" spans="1:37">
      <c r="B15" s="34"/>
      <c r="C15" s="56" t="s">
        <v>11</v>
      </c>
      <c r="D15" s="35" t="s">
        <v>8</v>
      </c>
      <c r="E15" s="1207"/>
      <c r="F15" s="1209"/>
      <c r="G15" s="1208"/>
      <c r="H15" s="1209"/>
      <c r="I15" s="1209"/>
      <c r="J15" s="1219"/>
      <c r="K15" s="1209"/>
      <c r="L15" s="1209"/>
      <c r="M15" s="1209"/>
      <c r="N15" s="1208"/>
      <c r="O15" s="1209"/>
      <c r="P15" s="1209"/>
      <c r="Q15" s="1219"/>
      <c r="R15" s="1219"/>
      <c r="S15" s="1219"/>
      <c r="T15" s="1209"/>
      <c r="U15" s="1208"/>
      <c r="V15" s="1209"/>
      <c r="W15" s="1209"/>
      <c r="X15" s="1209"/>
      <c r="Y15" s="1209"/>
      <c r="Z15" s="1209"/>
      <c r="AA15" s="1209"/>
      <c r="AB15" s="1208"/>
      <c r="AC15" s="1219"/>
      <c r="AD15" s="1209"/>
      <c r="AE15" s="1209"/>
      <c r="AF15" s="1209"/>
      <c r="AG15" s="1209"/>
      <c r="AH15" s="1209"/>
      <c r="AI15" s="1911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1912"/>
      <c r="F16" s="1767"/>
      <c r="G16" s="1769"/>
      <c r="H16" s="1768"/>
      <c r="I16" s="1768"/>
      <c r="J16" s="1767"/>
      <c r="K16" s="1768"/>
      <c r="L16" s="1768"/>
      <c r="M16" s="1767"/>
      <c r="N16" s="1769"/>
      <c r="O16" s="1768"/>
      <c r="P16" s="1768"/>
      <c r="Q16" s="1767"/>
      <c r="R16" s="1767"/>
      <c r="S16" s="1767"/>
      <c r="T16" s="1767"/>
      <c r="U16" s="1769"/>
      <c r="V16" s="1768"/>
      <c r="W16" s="1768"/>
      <c r="X16" s="1767"/>
      <c r="Y16" s="1767"/>
      <c r="Z16" s="1767"/>
      <c r="AA16" s="1767"/>
      <c r="AB16" s="1769"/>
      <c r="AC16" s="1767"/>
      <c r="AD16" s="1767"/>
      <c r="AE16" s="1767"/>
      <c r="AF16" s="1767"/>
      <c r="AG16" s="1767"/>
      <c r="AH16" s="1767"/>
      <c r="AI16" s="1913"/>
      <c r="AJ16" s="45"/>
      <c r="AK16" s="33"/>
    </row>
    <row r="17" spans="1:40">
      <c r="B17" s="29"/>
      <c r="C17" s="59" t="s">
        <v>12</v>
      </c>
      <c r="D17" s="30" t="s">
        <v>7</v>
      </c>
      <c r="E17" s="1909"/>
      <c r="F17" s="1321"/>
      <c r="G17" s="1752"/>
      <c r="H17" s="1321"/>
      <c r="I17" s="1321"/>
      <c r="J17" s="1321"/>
      <c r="K17" s="1321"/>
      <c r="L17" s="1321"/>
      <c r="M17" s="1321"/>
      <c r="N17" s="1752"/>
      <c r="O17" s="1321"/>
      <c r="P17" s="1321"/>
      <c r="Q17" s="1321"/>
      <c r="R17" s="1321"/>
      <c r="S17" s="1321"/>
      <c r="T17" s="1321"/>
      <c r="U17" s="1752"/>
      <c r="V17" s="1321"/>
      <c r="W17" s="1321"/>
      <c r="X17" s="1321"/>
      <c r="Y17" s="1321"/>
      <c r="Z17" s="1321"/>
      <c r="AA17" s="1321"/>
      <c r="AB17" s="1752"/>
      <c r="AC17" s="1321"/>
      <c r="AD17" s="1321"/>
      <c r="AE17" s="1321"/>
      <c r="AF17" s="1321"/>
      <c r="AG17" s="1321"/>
      <c r="AH17" s="1321"/>
      <c r="AI17" s="1910"/>
      <c r="AJ17" s="32"/>
      <c r="AK17" s="33"/>
    </row>
    <row r="18" spans="1:40">
      <c r="B18" s="34"/>
      <c r="C18" s="60" t="s">
        <v>13</v>
      </c>
      <c r="D18" s="35" t="s">
        <v>8</v>
      </c>
      <c r="E18" s="1207"/>
      <c r="F18" s="1209"/>
      <c r="G18" s="1208"/>
      <c r="H18" s="1209"/>
      <c r="I18" s="1209"/>
      <c r="J18" s="1209"/>
      <c r="K18" s="1209"/>
      <c r="L18" s="1209"/>
      <c r="M18" s="1209"/>
      <c r="N18" s="1208"/>
      <c r="O18" s="1209"/>
      <c r="P18" s="1209"/>
      <c r="Q18" s="1209"/>
      <c r="R18" s="1209"/>
      <c r="S18" s="1209"/>
      <c r="T18" s="1209"/>
      <c r="U18" s="1208"/>
      <c r="V18" s="1209"/>
      <c r="W18" s="1209"/>
      <c r="X18" s="1209"/>
      <c r="Y18" s="1209"/>
      <c r="Z18" s="1209"/>
      <c r="AA18" s="1209"/>
      <c r="AB18" s="1208"/>
      <c r="AC18" s="1209"/>
      <c r="AD18" s="1209"/>
      <c r="AE18" s="1209"/>
      <c r="AF18" s="1209"/>
      <c r="AG18" s="1209"/>
      <c r="AH18" s="1209"/>
      <c r="AI18" s="1911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1912"/>
      <c r="F19" s="1767"/>
      <c r="G19" s="1769"/>
      <c r="H19" s="1768"/>
      <c r="I19" s="1768"/>
      <c r="J19" s="1767"/>
      <c r="K19" s="1768"/>
      <c r="L19" s="1768"/>
      <c r="M19" s="1767"/>
      <c r="N19" s="1769"/>
      <c r="O19" s="1768"/>
      <c r="P19" s="1768"/>
      <c r="Q19" s="1767"/>
      <c r="R19" s="1767"/>
      <c r="S19" s="1767"/>
      <c r="T19" s="1767"/>
      <c r="U19" s="1769"/>
      <c r="V19" s="1768"/>
      <c r="W19" s="1768"/>
      <c r="X19" s="1767"/>
      <c r="Y19" s="1767"/>
      <c r="Z19" s="1767"/>
      <c r="AA19" s="1767"/>
      <c r="AB19" s="1769"/>
      <c r="AC19" s="1767"/>
      <c r="AD19" s="1767"/>
      <c r="AE19" s="1767"/>
      <c r="AF19" s="1767"/>
      <c r="AG19" s="1767"/>
      <c r="AH19" s="1767"/>
      <c r="AI19" s="1913"/>
      <c r="AJ19" s="45"/>
      <c r="AK19" s="33"/>
    </row>
    <row r="20" spans="1:40">
      <c r="B20" s="29"/>
      <c r="C20" s="62" t="s">
        <v>15</v>
      </c>
      <c r="D20" s="30" t="s">
        <v>7</v>
      </c>
      <c r="E20" s="1909"/>
      <c r="F20" s="1321"/>
      <c r="G20" s="1752"/>
      <c r="H20" s="1321"/>
      <c r="I20" s="1321"/>
      <c r="J20" s="1321"/>
      <c r="K20" s="1321"/>
      <c r="L20" s="1321"/>
      <c r="M20" s="1321"/>
      <c r="N20" s="1752"/>
      <c r="O20" s="1321"/>
      <c r="P20" s="1321"/>
      <c r="Q20" s="1321"/>
      <c r="R20" s="1321"/>
      <c r="S20" s="1321"/>
      <c r="T20" s="1321"/>
      <c r="U20" s="1752"/>
      <c r="V20" s="1321"/>
      <c r="W20" s="1321"/>
      <c r="X20" s="1321"/>
      <c r="Y20" s="1321"/>
      <c r="Z20" s="1321"/>
      <c r="AA20" s="1321"/>
      <c r="AB20" s="1752"/>
      <c r="AC20" s="1321"/>
      <c r="AD20" s="1321"/>
      <c r="AE20" s="1321"/>
      <c r="AF20" s="1321"/>
      <c r="AG20" s="1321"/>
      <c r="AH20" s="1321"/>
      <c r="AI20" s="1910"/>
      <c r="AJ20" s="32"/>
      <c r="AK20" s="33"/>
    </row>
    <row r="21" spans="1:40">
      <c r="B21" s="34"/>
      <c r="C21" s="63" t="s">
        <v>16</v>
      </c>
      <c r="D21" s="35" t="s">
        <v>8</v>
      </c>
      <c r="E21" s="1207"/>
      <c r="F21" s="1209"/>
      <c r="G21" s="1208"/>
      <c r="H21" s="1209"/>
      <c r="I21" s="1209"/>
      <c r="J21" s="1209"/>
      <c r="K21" s="1209"/>
      <c r="L21" s="1209"/>
      <c r="M21" s="1209"/>
      <c r="N21" s="1208"/>
      <c r="O21" s="1209"/>
      <c r="P21" s="1209"/>
      <c r="Q21" s="1209"/>
      <c r="R21" s="1209"/>
      <c r="S21" s="1209"/>
      <c r="T21" s="1209"/>
      <c r="U21" s="1208"/>
      <c r="V21" s="1209"/>
      <c r="W21" s="1209"/>
      <c r="X21" s="1209"/>
      <c r="Y21" s="1209"/>
      <c r="Z21" s="1209"/>
      <c r="AA21" s="1209"/>
      <c r="AB21" s="1208"/>
      <c r="AC21" s="1209"/>
      <c r="AD21" s="1209"/>
      <c r="AE21" s="1209"/>
      <c r="AF21" s="1209"/>
      <c r="AG21" s="1209"/>
      <c r="AH21" s="1209"/>
      <c r="AI21" s="1911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1912"/>
      <c r="F22" s="1767"/>
      <c r="G22" s="1769"/>
      <c r="H22" s="1768"/>
      <c r="I22" s="1768"/>
      <c r="J22" s="1767"/>
      <c r="K22" s="1768"/>
      <c r="L22" s="1768"/>
      <c r="M22" s="1767"/>
      <c r="N22" s="1769"/>
      <c r="O22" s="1768"/>
      <c r="P22" s="1768"/>
      <c r="Q22" s="1767"/>
      <c r="R22" s="1767"/>
      <c r="S22" s="1767"/>
      <c r="T22" s="1767"/>
      <c r="U22" s="1769"/>
      <c r="V22" s="1768"/>
      <c r="W22" s="1768"/>
      <c r="X22" s="1767"/>
      <c r="Y22" s="1767"/>
      <c r="Z22" s="1767"/>
      <c r="AA22" s="1767"/>
      <c r="AB22" s="1769"/>
      <c r="AC22" s="1767"/>
      <c r="AD22" s="1767"/>
      <c r="AE22" s="1767"/>
      <c r="AF22" s="1767"/>
      <c r="AG22" s="1767"/>
      <c r="AH22" s="1767"/>
      <c r="AI22" s="1913"/>
      <c r="AJ22" s="45"/>
      <c r="AK22" s="33"/>
    </row>
    <row r="23" spans="1:40">
      <c r="B23" s="29"/>
      <c r="C23" s="65" t="s">
        <v>11</v>
      </c>
      <c r="D23" s="30" t="s">
        <v>7</v>
      </c>
      <c r="E23" s="1914"/>
      <c r="F23" s="1915"/>
      <c r="G23" s="1916"/>
      <c r="H23" s="1915"/>
      <c r="I23" s="1915"/>
      <c r="J23" s="1915"/>
      <c r="K23" s="1915"/>
      <c r="L23" s="1915"/>
      <c r="M23" s="1915"/>
      <c r="N23" s="1916"/>
      <c r="O23" s="1915"/>
      <c r="P23" s="1915"/>
      <c r="Q23" s="1915"/>
      <c r="R23" s="1915"/>
      <c r="S23" s="1915"/>
      <c r="T23" s="1915"/>
      <c r="U23" s="1916"/>
      <c r="V23" s="1915"/>
      <c r="W23" s="1915"/>
      <c r="X23" s="1915"/>
      <c r="Y23" s="1915"/>
      <c r="Z23" s="1915"/>
      <c r="AA23" s="1915"/>
      <c r="AB23" s="1916"/>
      <c r="AC23" s="1915"/>
      <c r="AD23" s="1915"/>
      <c r="AE23" s="1915"/>
      <c r="AF23" s="1915"/>
      <c r="AG23" s="1915"/>
      <c r="AH23" s="1915"/>
      <c r="AI23" s="1917"/>
      <c r="AJ23" s="32"/>
      <c r="AK23" s="33"/>
    </row>
    <row r="24" spans="1:40">
      <c r="B24" s="34"/>
      <c r="C24" s="66" t="s">
        <v>17</v>
      </c>
      <c r="D24" s="35" t="s">
        <v>8</v>
      </c>
      <c r="E24" s="1207"/>
      <c r="F24" s="1209"/>
      <c r="G24" s="1208"/>
      <c r="H24" s="1209"/>
      <c r="I24" s="1209"/>
      <c r="J24" s="1209"/>
      <c r="K24" s="1209"/>
      <c r="L24" s="1209"/>
      <c r="M24" s="1209"/>
      <c r="N24" s="1208"/>
      <c r="O24" s="1209"/>
      <c r="P24" s="1209"/>
      <c r="Q24" s="1209"/>
      <c r="R24" s="1209"/>
      <c r="S24" s="1209"/>
      <c r="T24" s="1209"/>
      <c r="U24" s="1208"/>
      <c r="V24" s="1209"/>
      <c r="W24" s="1209"/>
      <c r="X24" s="1209"/>
      <c r="Y24" s="1209"/>
      <c r="Z24" s="1209"/>
      <c r="AA24" s="1209"/>
      <c r="AB24" s="1208"/>
      <c r="AC24" s="1209"/>
      <c r="AD24" s="1209"/>
      <c r="AE24" s="1209"/>
      <c r="AF24" s="1209"/>
      <c r="AG24" s="1209"/>
      <c r="AH24" s="1209"/>
      <c r="AI24" s="1911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1912"/>
      <c r="F25" s="1767"/>
      <c r="G25" s="1769"/>
      <c r="H25" s="1768"/>
      <c r="I25" s="1768"/>
      <c r="J25" s="1326"/>
      <c r="K25" s="1768"/>
      <c r="L25" s="1768"/>
      <c r="M25" s="1767"/>
      <c r="N25" s="1769"/>
      <c r="O25" s="1768"/>
      <c r="P25" s="1768"/>
      <c r="Q25" s="1326"/>
      <c r="R25" s="1326"/>
      <c r="S25" s="1326"/>
      <c r="T25" s="1767"/>
      <c r="U25" s="1769"/>
      <c r="V25" s="1768"/>
      <c r="W25" s="1768"/>
      <c r="X25" s="1326"/>
      <c r="Y25" s="1326"/>
      <c r="Z25" s="1326"/>
      <c r="AA25" s="1767"/>
      <c r="AB25" s="1769"/>
      <c r="AC25" s="1767"/>
      <c r="AD25" s="1767"/>
      <c r="AE25" s="1767"/>
      <c r="AF25" s="1767"/>
      <c r="AG25" s="1326"/>
      <c r="AH25" s="1767"/>
      <c r="AI25" s="1913"/>
      <c r="AJ25" s="45"/>
      <c r="AK25" s="33"/>
    </row>
    <row r="26" spans="1:40">
      <c r="C26" s="67" t="s">
        <v>19</v>
      </c>
      <c r="D26" s="68" t="s">
        <v>7</v>
      </c>
      <c r="E26" s="1909"/>
      <c r="F26" s="1321"/>
      <c r="G26" s="1752"/>
      <c r="H26" s="1321"/>
      <c r="I26" s="1321"/>
      <c r="J26" s="1321"/>
      <c r="K26" s="1321"/>
      <c r="L26" s="1321"/>
      <c r="M26" s="1321"/>
      <c r="N26" s="1752"/>
      <c r="O26" s="1321"/>
      <c r="P26" s="1321"/>
      <c r="Q26" s="1321"/>
      <c r="R26" s="1321"/>
      <c r="S26" s="1321"/>
      <c r="T26" s="1321"/>
      <c r="U26" s="1752"/>
      <c r="V26" s="1321"/>
      <c r="W26" s="1321"/>
      <c r="X26" s="1321"/>
      <c r="Y26" s="1321"/>
      <c r="Z26" s="1321"/>
      <c r="AA26" s="1321"/>
      <c r="AB26" s="1752"/>
      <c r="AC26" s="1321"/>
      <c r="AD26" s="1321"/>
      <c r="AE26" s="1321"/>
      <c r="AF26" s="1321"/>
      <c r="AG26" s="1321"/>
      <c r="AH26" s="1321"/>
      <c r="AI26" s="1910"/>
      <c r="AJ26" s="32"/>
      <c r="AK26" s="33"/>
    </row>
    <row r="27" spans="1:40">
      <c r="C27" s="70" t="s">
        <v>20</v>
      </c>
      <c r="D27" s="71" t="s">
        <v>8</v>
      </c>
      <c r="E27" s="1918"/>
      <c r="F27" s="1215"/>
      <c r="G27" s="1919"/>
      <c r="H27" s="1215"/>
      <c r="I27" s="1215"/>
      <c r="J27" s="1215"/>
      <c r="K27" s="1215"/>
      <c r="L27" s="1215"/>
      <c r="M27" s="1215"/>
      <c r="N27" s="1919"/>
      <c r="O27" s="1215"/>
      <c r="P27" s="1215"/>
      <c r="Q27" s="1215"/>
      <c r="R27" s="1215"/>
      <c r="S27" s="1215"/>
      <c r="T27" s="1215"/>
      <c r="U27" s="1919"/>
      <c r="V27" s="1215"/>
      <c r="W27" s="1215"/>
      <c r="X27" s="1215"/>
      <c r="Y27" s="1215"/>
      <c r="Z27" s="1215"/>
      <c r="AA27" s="1215"/>
      <c r="AB27" s="1919"/>
      <c r="AC27" s="1215"/>
      <c r="AD27" s="1215"/>
      <c r="AE27" s="1215"/>
      <c r="AF27" s="1215"/>
      <c r="AG27" s="1215"/>
      <c r="AH27" s="1215"/>
      <c r="AI27" s="1920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 t="s">
        <v>446</v>
      </c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>
        <v>31</v>
      </c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" t="s">
        <v>188</v>
      </c>
      <c r="F31" s="25" t="s">
        <v>89</v>
      </c>
      <c r="G31" s="1904" t="s">
        <v>4</v>
      </c>
      <c r="H31" s="23" t="s">
        <v>186</v>
      </c>
      <c r="I31" s="23" t="s">
        <v>29</v>
      </c>
      <c r="J31" s="23" t="s">
        <v>29</v>
      </c>
      <c r="K31" s="23" t="s">
        <v>187</v>
      </c>
      <c r="L31" s="23" t="s">
        <v>188</v>
      </c>
      <c r="M31" s="25" t="s">
        <v>89</v>
      </c>
      <c r="N31" s="1904" t="s">
        <v>4</v>
      </c>
      <c r="O31" s="23" t="s">
        <v>186</v>
      </c>
      <c r="P31" s="23" t="s">
        <v>29</v>
      </c>
      <c r="Q31" s="23" t="s">
        <v>29</v>
      </c>
      <c r="R31" s="23" t="s">
        <v>187</v>
      </c>
      <c r="S31" s="23" t="s">
        <v>188</v>
      </c>
      <c r="T31" s="25" t="s">
        <v>89</v>
      </c>
      <c r="U31" s="1904" t="s">
        <v>4</v>
      </c>
      <c r="V31" s="23" t="s">
        <v>186</v>
      </c>
      <c r="W31" s="23" t="s">
        <v>29</v>
      </c>
      <c r="X31" s="23" t="s">
        <v>29</v>
      </c>
      <c r="Y31" s="23" t="s">
        <v>187</v>
      </c>
      <c r="Z31" s="23" t="s">
        <v>188</v>
      </c>
      <c r="AA31" s="25" t="s">
        <v>89</v>
      </c>
      <c r="AB31" s="1904" t="s">
        <v>4</v>
      </c>
      <c r="AC31" s="23" t="s">
        <v>186</v>
      </c>
      <c r="AD31" s="23" t="s">
        <v>29</v>
      </c>
      <c r="AE31" s="23" t="s">
        <v>29</v>
      </c>
      <c r="AF31" s="23" t="s">
        <v>187</v>
      </c>
      <c r="AG31" s="23" t="s">
        <v>188</v>
      </c>
      <c r="AH31" s="25" t="s">
        <v>89</v>
      </c>
      <c r="AI31" s="1904" t="s">
        <v>4</v>
      </c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1616"/>
      <c r="F32" s="1189"/>
      <c r="G32" s="1188"/>
      <c r="H32" s="1921" t="s">
        <v>447</v>
      </c>
      <c r="I32" s="1223" t="s">
        <v>448</v>
      </c>
      <c r="J32" s="1921" t="s">
        <v>449</v>
      </c>
      <c r="K32" s="1619" t="s">
        <v>450</v>
      </c>
      <c r="L32" s="1189"/>
      <c r="M32" s="1189"/>
      <c r="N32" s="1188"/>
      <c r="O32" s="1616"/>
      <c r="P32" s="1616"/>
      <c r="Q32" s="1616"/>
      <c r="R32" s="1222"/>
      <c r="S32" s="1616"/>
      <c r="T32" s="1189"/>
      <c r="U32" s="1188"/>
      <c r="V32" s="1189"/>
      <c r="W32" s="1189"/>
      <c r="X32" s="1189"/>
      <c r="Y32" s="1223" t="s">
        <v>451</v>
      </c>
      <c r="Z32" s="1189"/>
      <c r="AA32" s="1189"/>
      <c r="AB32" s="1188"/>
      <c r="AC32" s="1616"/>
      <c r="AD32" s="1616"/>
      <c r="AE32" s="1616"/>
      <c r="AF32" s="1222"/>
      <c r="AG32" s="1616"/>
      <c r="AH32" s="1189"/>
      <c r="AI32" s="1905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1192"/>
      <c r="F33" s="1239" t="s">
        <v>452</v>
      </c>
      <c r="G33" s="1234" t="s">
        <v>452</v>
      </c>
      <c r="H33" s="1922"/>
      <c r="I33" s="1922"/>
      <c r="J33" s="1922"/>
      <c r="K33" s="1788" t="s">
        <v>453</v>
      </c>
      <c r="L33" s="1194"/>
      <c r="M33" s="1194"/>
      <c r="N33" s="1923" t="s">
        <v>454</v>
      </c>
      <c r="O33" s="1194"/>
      <c r="P33" s="1194"/>
      <c r="Q33" s="1194"/>
      <c r="R33" s="1230" t="s">
        <v>455</v>
      </c>
      <c r="S33" s="1194"/>
      <c r="T33" s="2390" t="s">
        <v>456</v>
      </c>
      <c r="U33" s="2390"/>
      <c r="V33" s="1922"/>
      <c r="W33" s="1922"/>
      <c r="X33" s="1922"/>
      <c r="Y33" s="1623" t="s">
        <v>457</v>
      </c>
      <c r="Z33" s="1194"/>
      <c r="AA33" s="1239" t="s">
        <v>458</v>
      </c>
      <c r="AB33" s="1924" t="s">
        <v>459</v>
      </c>
      <c r="AC33" s="1238" t="s">
        <v>460</v>
      </c>
      <c r="AD33" s="1194"/>
      <c r="AE33" s="1194"/>
      <c r="AF33" s="1226"/>
      <c r="AG33" s="1194"/>
      <c r="AH33" s="1194"/>
      <c r="AI33" s="1906"/>
      <c r="AJ33" s="37">
        <f>SUM(E33:Q33)</f>
        <v>0</v>
      </c>
      <c r="AK33" s="38">
        <f>SUM(E34:Q34)</f>
        <v>0</v>
      </c>
    </row>
    <row r="34" spans="1:39" ht="33.200000000000003" customHeight="1">
      <c r="A34" s="39"/>
      <c r="B34" s="97"/>
      <c r="C34" s="98">
        <f>SUM(AJ32:AK34)</f>
        <v>0</v>
      </c>
      <c r="D34" s="42" t="s">
        <v>9</v>
      </c>
      <c r="E34" s="1907"/>
      <c r="F34" s="1326"/>
      <c r="G34" s="1756"/>
      <c r="H34" s="1925" t="s">
        <v>461</v>
      </c>
      <c r="I34" s="1326"/>
      <c r="J34" s="1326"/>
      <c r="K34" s="1926"/>
      <c r="L34" s="1245"/>
      <c r="M34" s="1326"/>
      <c r="N34" s="1756"/>
      <c r="O34" s="1326"/>
      <c r="P34" s="1326"/>
      <c r="Q34" s="1326"/>
      <c r="R34" s="1926"/>
      <c r="S34" s="1326"/>
      <c r="T34" s="1326"/>
      <c r="U34" s="1756"/>
      <c r="V34" s="1326"/>
      <c r="W34" s="1326"/>
      <c r="X34" s="1326"/>
      <c r="Y34" s="1926" t="s">
        <v>11</v>
      </c>
      <c r="Z34" s="1245"/>
      <c r="AA34" s="1326"/>
      <c r="AB34" s="1756"/>
      <c r="AC34" s="1927" t="s">
        <v>462</v>
      </c>
      <c r="AD34" s="1326"/>
      <c r="AE34" s="1326"/>
      <c r="AF34" s="1926"/>
      <c r="AG34" s="1326"/>
      <c r="AH34" s="1326"/>
      <c r="AI34" s="1908"/>
      <c r="AJ34" s="45"/>
      <c r="AK34" s="33"/>
      <c r="AL34" s="102"/>
    </row>
    <row r="35" spans="1:39" ht="20.65" customHeight="1">
      <c r="B35" s="83"/>
      <c r="C35" s="12" t="s">
        <v>11</v>
      </c>
      <c r="D35" s="30" t="s">
        <v>7</v>
      </c>
      <c r="E35" s="1909"/>
      <c r="F35" s="1321"/>
      <c r="G35" s="1752"/>
      <c r="H35" s="1321"/>
      <c r="I35" s="1321"/>
      <c r="J35" s="1321"/>
      <c r="K35" s="1928" t="s">
        <v>463</v>
      </c>
      <c r="L35" s="1321"/>
      <c r="M35" s="1321"/>
      <c r="N35" s="1752"/>
      <c r="O35" s="1321"/>
      <c r="P35" s="1321" t="s">
        <v>464</v>
      </c>
      <c r="Q35" s="1929" t="s">
        <v>465</v>
      </c>
      <c r="R35" s="47" t="s">
        <v>466</v>
      </c>
      <c r="S35" s="1321"/>
      <c r="T35" s="1321" t="s">
        <v>467</v>
      </c>
      <c r="U35" s="1752"/>
      <c r="V35" s="1787" t="s">
        <v>468</v>
      </c>
      <c r="W35" s="1930" t="s">
        <v>469</v>
      </c>
      <c r="X35" s="1321"/>
      <c r="Y35" s="1321"/>
      <c r="Z35" s="1321"/>
      <c r="AA35" s="1321"/>
      <c r="AB35" s="1752"/>
      <c r="AC35" s="1321"/>
      <c r="AD35" s="1321"/>
      <c r="AE35" s="1321"/>
      <c r="AF35" s="1321"/>
      <c r="AG35" s="1321"/>
      <c r="AH35" s="1321"/>
      <c r="AI35" s="1910"/>
      <c r="AJ35" s="32"/>
      <c r="AK35" s="33"/>
      <c r="AL35" s="80" t="s">
        <v>24</v>
      </c>
      <c r="AM35" s="80" t="s">
        <v>24</v>
      </c>
    </row>
    <row r="36" spans="1:39" ht="22.5">
      <c r="B36" s="91"/>
      <c r="C36" s="12"/>
      <c r="D36" s="35" t="s">
        <v>8</v>
      </c>
      <c r="E36" s="1192"/>
      <c r="F36" s="1194"/>
      <c r="G36" s="1193"/>
      <c r="H36" s="1194"/>
      <c r="I36" s="1194"/>
      <c r="J36" s="1194"/>
      <c r="K36" s="1194"/>
      <c r="L36" s="1194"/>
      <c r="M36" s="1194"/>
      <c r="N36" s="1193"/>
      <c r="O36" s="1194"/>
      <c r="P36" s="1194" t="s">
        <v>470</v>
      </c>
      <c r="Q36" s="1209" t="s">
        <v>471</v>
      </c>
      <c r="R36" s="1625" t="s">
        <v>472</v>
      </c>
      <c r="S36" s="1194"/>
      <c r="T36" s="1194"/>
      <c r="U36" s="1193"/>
      <c r="V36" s="1194"/>
      <c r="W36" s="1194"/>
      <c r="X36" s="1194" t="s">
        <v>11</v>
      </c>
      <c r="Y36" s="1194"/>
      <c r="Z36" s="1194"/>
      <c r="AA36" s="1194"/>
      <c r="AB36" s="1193"/>
      <c r="AC36" s="1194"/>
      <c r="AD36" s="1194"/>
      <c r="AE36" s="1194"/>
      <c r="AF36" s="1194"/>
      <c r="AG36" s="1194"/>
      <c r="AH36" s="1194"/>
      <c r="AI36" s="190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1907"/>
      <c r="F37" s="1326"/>
      <c r="G37" s="1756"/>
      <c r="H37" s="1326"/>
      <c r="I37" s="1326"/>
      <c r="J37" s="1326"/>
      <c r="K37" s="1326"/>
      <c r="L37" s="1326"/>
      <c r="M37" s="1326"/>
      <c r="N37" s="1756"/>
      <c r="O37" s="1326"/>
      <c r="P37" s="1767" t="s">
        <v>473</v>
      </c>
      <c r="Q37" s="1767" t="s">
        <v>474</v>
      </c>
      <c r="R37" s="1767" t="s">
        <v>475</v>
      </c>
      <c r="S37" s="1326"/>
      <c r="T37" s="1326"/>
      <c r="U37" s="1756"/>
      <c r="V37" s="1326"/>
      <c r="W37" s="1326"/>
      <c r="X37" s="1326"/>
      <c r="Y37" s="1326"/>
      <c r="Z37" s="1326"/>
      <c r="AA37" s="1326"/>
      <c r="AB37" s="1756"/>
      <c r="AC37" s="1326"/>
      <c r="AD37" s="1326"/>
      <c r="AE37" s="1326"/>
      <c r="AF37" s="1326"/>
      <c r="AG37" s="1326"/>
      <c r="AH37" s="1326"/>
      <c r="AI37" s="1908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 t="s">
        <v>446</v>
      </c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931" t="s">
        <v>188</v>
      </c>
      <c r="F49" s="1932" t="s">
        <v>89</v>
      </c>
      <c r="G49" s="1933" t="s">
        <v>4</v>
      </c>
      <c r="H49" s="1932" t="s">
        <v>186</v>
      </c>
      <c r="I49" s="1932" t="s">
        <v>320</v>
      </c>
      <c r="J49" s="1932" t="s">
        <v>321</v>
      </c>
      <c r="K49" s="1932" t="s">
        <v>187</v>
      </c>
      <c r="L49" s="1932" t="s">
        <v>188</v>
      </c>
      <c r="M49" s="1932" t="s">
        <v>89</v>
      </c>
      <c r="N49" s="1933" t="s">
        <v>4</v>
      </c>
      <c r="O49" s="1932" t="s">
        <v>186</v>
      </c>
      <c r="P49" s="1932" t="s">
        <v>320</v>
      </c>
      <c r="Q49" s="1932" t="s">
        <v>321</v>
      </c>
      <c r="R49" s="1932" t="s">
        <v>187</v>
      </c>
      <c r="S49" s="1932" t="s">
        <v>188</v>
      </c>
      <c r="T49" s="1932" t="s">
        <v>89</v>
      </c>
      <c r="U49" s="1933" t="s">
        <v>4</v>
      </c>
      <c r="V49" s="1932" t="s">
        <v>186</v>
      </c>
      <c r="W49" s="1932" t="s">
        <v>320</v>
      </c>
      <c r="X49" s="1932" t="s">
        <v>321</v>
      </c>
      <c r="Y49" s="1932" t="s">
        <v>187</v>
      </c>
      <c r="Z49" s="1932" t="s">
        <v>188</v>
      </c>
      <c r="AA49" s="1932" t="s">
        <v>89</v>
      </c>
      <c r="AB49" s="1933" t="s">
        <v>4</v>
      </c>
      <c r="AC49" s="1932" t="s">
        <v>186</v>
      </c>
      <c r="AD49" s="1932" t="s">
        <v>320</v>
      </c>
      <c r="AE49" s="1932" t="s">
        <v>321</v>
      </c>
      <c r="AF49" s="1932" t="s">
        <v>187</v>
      </c>
      <c r="AG49" s="1932" t="s">
        <v>188</v>
      </c>
      <c r="AH49" s="1932" t="s">
        <v>89</v>
      </c>
      <c r="AI49" s="1934" t="s">
        <v>4</v>
      </c>
      <c r="AJ49" s="150" t="s">
        <v>4</v>
      </c>
      <c r="AK49" s="151" t="s">
        <v>5</v>
      </c>
    </row>
    <row r="50" spans="1:38">
      <c r="A50" s="102"/>
      <c r="B50" s="83"/>
      <c r="C50" s="7" t="s">
        <v>38</v>
      </c>
      <c r="D50" s="152" t="s">
        <v>7</v>
      </c>
      <c r="E50" s="1935" t="s">
        <v>203</v>
      </c>
      <c r="F50" s="1936" t="s">
        <v>203</v>
      </c>
      <c r="G50" s="1937" t="s">
        <v>88</v>
      </c>
      <c r="H50" s="1938" t="s">
        <v>88</v>
      </c>
      <c r="I50" s="1938" t="s">
        <v>29</v>
      </c>
      <c r="J50" s="1938" t="s">
        <v>29</v>
      </c>
      <c r="K50" s="1938" t="s">
        <v>29</v>
      </c>
      <c r="L50" s="1938" t="s">
        <v>49</v>
      </c>
      <c r="M50" s="1938" t="s">
        <v>5</v>
      </c>
      <c r="N50" s="1937" t="s">
        <v>5</v>
      </c>
      <c r="O50" s="1938" t="s">
        <v>51</v>
      </c>
      <c r="P50" s="1938" t="s">
        <v>88</v>
      </c>
      <c r="Q50" s="1938" t="s">
        <v>31</v>
      </c>
      <c r="R50" s="1938" t="s">
        <v>31</v>
      </c>
      <c r="S50" s="1938" t="s">
        <v>31</v>
      </c>
      <c r="T50" s="1938" t="s">
        <v>88</v>
      </c>
      <c r="U50" s="1937" t="s">
        <v>29</v>
      </c>
      <c r="V50" s="1938" t="s">
        <v>29</v>
      </c>
      <c r="W50" s="1938" t="s">
        <v>29</v>
      </c>
      <c r="X50" s="1938" t="s">
        <v>49</v>
      </c>
      <c r="Y50" s="1938" t="s">
        <v>5</v>
      </c>
      <c r="Z50" s="1938" t="s">
        <v>5</v>
      </c>
      <c r="AA50" s="1938" t="s">
        <v>51</v>
      </c>
      <c r="AB50" s="1937" t="s">
        <v>88</v>
      </c>
      <c r="AC50" s="1938" t="s">
        <v>31</v>
      </c>
      <c r="AD50" s="1938" t="s">
        <v>31</v>
      </c>
      <c r="AE50" s="1938" t="s">
        <v>31</v>
      </c>
      <c r="AF50" s="1938" t="s">
        <v>88</v>
      </c>
      <c r="AG50" s="1938" t="s">
        <v>29</v>
      </c>
      <c r="AH50" s="1938" t="s">
        <v>29</v>
      </c>
      <c r="AI50" s="1939" t="s">
        <v>88</v>
      </c>
      <c r="AJ50" s="156"/>
      <c r="AK50" s="33"/>
    </row>
    <row r="51" spans="1:38">
      <c r="A51" s="102"/>
      <c r="B51" s="1940">
        <v>461</v>
      </c>
      <c r="C51" s="7"/>
      <c r="D51" s="158" t="s">
        <v>8</v>
      </c>
      <c r="E51" s="1941" t="s">
        <v>324</v>
      </c>
      <c r="F51" s="1942" t="s">
        <v>341</v>
      </c>
      <c r="G51" s="1287"/>
      <c r="H51" s="1289"/>
      <c r="I51" s="1289"/>
      <c r="J51" s="1289"/>
      <c r="K51" s="1289"/>
      <c r="L51" s="1289"/>
      <c r="M51" s="1289"/>
      <c r="N51" s="1287"/>
      <c r="O51" s="1289"/>
      <c r="P51" s="1289"/>
      <c r="Q51" s="1289"/>
      <c r="R51" s="1289"/>
      <c r="S51" s="1289"/>
      <c r="T51" s="1289"/>
      <c r="U51" s="1287"/>
      <c r="V51" s="1289"/>
      <c r="W51" s="1289"/>
      <c r="X51" s="1289"/>
      <c r="Y51" s="1289"/>
      <c r="Z51" s="1289"/>
      <c r="AA51" s="1289"/>
      <c r="AB51" s="1287"/>
      <c r="AC51" s="1289"/>
      <c r="AD51" s="1289"/>
      <c r="AE51" s="1289"/>
      <c r="AF51" s="1289"/>
      <c r="AG51" s="1289"/>
      <c r="AH51" s="1289"/>
      <c r="AI51" s="1943"/>
      <c r="AJ51" s="37">
        <f>SUM(E51:R51)</f>
        <v>0</v>
      </c>
      <c r="AK51" s="162">
        <f>SUM(E52:R52)</f>
        <v>0</v>
      </c>
    </row>
    <row r="52" spans="1:38">
      <c r="A52" s="39"/>
      <c r="B52" s="1944"/>
      <c r="C52" s="1945">
        <f>SUM(AJ50:AK52)</f>
        <v>0</v>
      </c>
      <c r="D52" s="164" t="s">
        <v>9</v>
      </c>
      <c r="E52" s="1946"/>
      <c r="F52" s="1636"/>
      <c r="G52" s="1637"/>
      <c r="H52" s="1636"/>
      <c r="I52" s="1636"/>
      <c r="J52" s="1636"/>
      <c r="K52" s="1636"/>
      <c r="L52" s="1636"/>
      <c r="M52" s="1636"/>
      <c r="N52" s="1637"/>
      <c r="O52" s="1636"/>
      <c r="P52" s="1636"/>
      <c r="Q52" s="1636"/>
      <c r="R52" s="1636"/>
      <c r="S52" s="1636"/>
      <c r="T52" s="1636"/>
      <c r="U52" s="1637"/>
      <c r="V52" s="1636"/>
      <c r="W52" s="1636"/>
      <c r="X52" s="1636"/>
      <c r="Y52" s="1636"/>
      <c r="Z52" s="1636"/>
      <c r="AA52" s="1636"/>
      <c r="AB52" s="1637"/>
      <c r="AC52" s="1636"/>
      <c r="AD52" s="1636"/>
      <c r="AE52" s="1636"/>
      <c r="AF52" s="1636"/>
      <c r="AG52" s="1636"/>
      <c r="AH52" s="1636"/>
      <c r="AI52" s="1947"/>
      <c r="AJ52" s="45"/>
      <c r="AK52" s="33"/>
    </row>
    <row r="53" spans="1:38">
      <c r="A53" s="102"/>
      <c r="B53" s="1948"/>
      <c r="C53" s="7" t="s">
        <v>39</v>
      </c>
      <c r="D53" s="152" t="s">
        <v>7</v>
      </c>
      <c r="E53" s="1949" t="s">
        <v>5</v>
      </c>
      <c r="F53" s="1631" t="s">
        <v>51</v>
      </c>
      <c r="G53" s="1632" t="s">
        <v>88</v>
      </c>
      <c r="H53" s="1631" t="s">
        <v>31</v>
      </c>
      <c r="I53" s="1631" t="s">
        <v>31</v>
      </c>
      <c r="J53" s="1631" t="s">
        <v>31</v>
      </c>
      <c r="K53" s="1631" t="s">
        <v>88</v>
      </c>
      <c r="L53" s="1631" t="s">
        <v>29</v>
      </c>
      <c r="M53" s="1631" t="s">
        <v>29</v>
      </c>
      <c r="N53" s="1632" t="s">
        <v>88</v>
      </c>
      <c r="O53" s="1631" t="s">
        <v>49</v>
      </c>
      <c r="P53" s="1631" t="s">
        <v>5</v>
      </c>
      <c r="Q53" s="1631" t="s">
        <v>5</v>
      </c>
      <c r="R53" s="1631" t="s">
        <v>51</v>
      </c>
      <c r="S53" s="1631" t="s">
        <v>88</v>
      </c>
      <c r="T53" s="1631" t="s">
        <v>31</v>
      </c>
      <c r="U53" s="1632" t="s">
        <v>31</v>
      </c>
      <c r="V53" s="1631" t="s">
        <v>31</v>
      </c>
      <c r="W53" s="1631" t="s">
        <v>88</v>
      </c>
      <c r="X53" s="1631" t="s">
        <v>29</v>
      </c>
      <c r="Y53" s="1631" t="s">
        <v>29</v>
      </c>
      <c r="Z53" s="1631" t="s">
        <v>29</v>
      </c>
      <c r="AA53" s="1631" t="s">
        <v>49</v>
      </c>
      <c r="AB53" s="1632" t="s">
        <v>5</v>
      </c>
      <c r="AC53" s="1631" t="s">
        <v>5</v>
      </c>
      <c r="AD53" s="1631" t="s">
        <v>51</v>
      </c>
      <c r="AE53" s="1631" t="s">
        <v>88</v>
      </c>
      <c r="AF53" s="1631" t="s">
        <v>31</v>
      </c>
      <c r="AG53" s="1631" t="s">
        <v>31</v>
      </c>
      <c r="AH53" s="1266" t="s">
        <v>203</v>
      </c>
      <c r="AI53" s="1950" t="s">
        <v>88</v>
      </c>
      <c r="AJ53" s="32"/>
      <c r="AK53" s="33"/>
    </row>
    <row r="54" spans="1:38">
      <c r="A54" s="102"/>
      <c r="B54" s="1940">
        <v>1535</v>
      </c>
      <c r="C54" s="7"/>
      <c r="D54" s="158" t="s">
        <v>8</v>
      </c>
      <c r="E54" s="1951"/>
      <c r="F54" s="1289"/>
      <c r="G54" s="1287"/>
      <c r="H54" s="1289"/>
      <c r="I54" s="1289"/>
      <c r="J54" s="1289">
        <v>4</v>
      </c>
      <c r="K54" s="1289"/>
      <c r="L54" s="1289"/>
      <c r="M54" s="1289"/>
      <c r="N54" s="1279" t="s">
        <v>29</v>
      </c>
      <c r="O54" s="1289"/>
      <c r="P54" s="1289"/>
      <c r="Q54" s="1289"/>
      <c r="R54" s="1289"/>
      <c r="S54" s="1289"/>
      <c r="T54" s="1289"/>
      <c r="U54" s="1287" t="s">
        <v>476</v>
      </c>
      <c r="V54" s="1289"/>
      <c r="W54" s="1289"/>
      <c r="X54" s="1289"/>
      <c r="Y54" s="1289"/>
      <c r="Z54" s="1289"/>
      <c r="AA54" s="1289"/>
      <c r="AB54" s="1287"/>
      <c r="AC54" s="1289"/>
      <c r="AD54" s="1289"/>
      <c r="AE54" s="1289"/>
      <c r="AF54" s="1289"/>
      <c r="AG54" s="1289"/>
      <c r="AH54" s="1942" t="s">
        <v>477</v>
      </c>
      <c r="AI54" s="1943"/>
      <c r="AJ54" s="37">
        <f>SUM(E54:R54)</f>
        <v>4</v>
      </c>
      <c r="AK54" s="162">
        <f>SUM(E55:R55)</f>
        <v>0</v>
      </c>
    </row>
    <row r="55" spans="1:38">
      <c r="A55" s="39"/>
      <c r="B55" s="1944"/>
      <c r="C55" s="1945">
        <f>SUM(AJ53:AK55)</f>
        <v>4</v>
      </c>
      <c r="D55" s="164" t="s">
        <v>9</v>
      </c>
      <c r="E55" s="1946"/>
      <c r="F55" s="1636"/>
      <c r="G55" s="1637"/>
      <c r="H55" s="1636"/>
      <c r="I55" s="1636"/>
      <c r="J55" s="1636"/>
      <c r="K55" s="1636"/>
      <c r="L55" s="1636"/>
      <c r="M55" s="1636"/>
      <c r="N55" s="1637"/>
      <c r="O55" s="1636"/>
      <c r="P55" s="1636"/>
      <c r="Q55" s="1636"/>
      <c r="R55" s="1636"/>
      <c r="S55" s="1636"/>
      <c r="T55" s="1636"/>
      <c r="U55" s="1637"/>
      <c r="V55" s="1636"/>
      <c r="W55" s="1636"/>
      <c r="X55" s="1636"/>
      <c r="Y55" s="1636"/>
      <c r="Z55" s="1636"/>
      <c r="AA55" s="1636"/>
      <c r="AB55" s="1637"/>
      <c r="AC55" s="1636"/>
      <c r="AD55" s="1636"/>
      <c r="AE55" s="1636"/>
      <c r="AF55" s="1636"/>
      <c r="AG55" s="1636"/>
      <c r="AH55" s="1636"/>
      <c r="AI55" s="1947"/>
      <c r="AJ55" s="45"/>
      <c r="AK55" s="33"/>
    </row>
    <row r="56" spans="1:38">
      <c r="A56" s="102"/>
      <c r="B56" s="1948"/>
      <c r="C56" s="7" t="s">
        <v>40</v>
      </c>
      <c r="D56" s="152" t="s">
        <v>7</v>
      </c>
      <c r="E56" s="1949" t="s">
        <v>29</v>
      </c>
      <c r="F56" s="1631" t="s">
        <v>49</v>
      </c>
      <c r="G56" s="1632" t="s">
        <v>5</v>
      </c>
      <c r="H56" s="1631" t="s">
        <v>51</v>
      </c>
      <c r="I56" s="1274" t="s">
        <v>322</v>
      </c>
      <c r="J56" s="1631" t="s">
        <v>88</v>
      </c>
      <c r="K56" s="1274" t="s">
        <v>203</v>
      </c>
      <c r="L56" s="1274" t="s">
        <v>203</v>
      </c>
      <c r="M56" s="1631" t="s">
        <v>31</v>
      </c>
      <c r="N56" s="1632" t="s">
        <v>88</v>
      </c>
      <c r="O56" s="1631" t="s">
        <v>29</v>
      </c>
      <c r="P56" s="1631" t="s">
        <v>29</v>
      </c>
      <c r="Q56" s="1631" t="s">
        <v>29</v>
      </c>
      <c r="R56" s="1631" t="s">
        <v>49</v>
      </c>
      <c r="S56" s="1631" t="s">
        <v>5</v>
      </c>
      <c r="T56" s="1631" t="s">
        <v>51</v>
      </c>
      <c r="U56" s="1632" t="s">
        <v>88</v>
      </c>
      <c r="V56" s="1631" t="s">
        <v>88</v>
      </c>
      <c r="W56" s="1631" t="s">
        <v>31</v>
      </c>
      <c r="X56" s="1631" t="s">
        <v>31</v>
      </c>
      <c r="Y56" s="1631" t="s">
        <v>31</v>
      </c>
      <c r="Z56" s="1631" t="s">
        <v>88</v>
      </c>
      <c r="AA56" s="1631" t="s">
        <v>29</v>
      </c>
      <c r="AB56" s="1632" t="s">
        <v>29</v>
      </c>
      <c r="AC56" s="1631" t="s">
        <v>29</v>
      </c>
      <c r="AD56" s="1631" t="s">
        <v>49</v>
      </c>
      <c r="AE56" s="1631" t="s">
        <v>5</v>
      </c>
      <c r="AF56" s="1631" t="s">
        <v>5</v>
      </c>
      <c r="AG56" s="1631" t="s">
        <v>51</v>
      </c>
      <c r="AH56" s="1631" t="s">
        <v>88</v>
      </c>
      <c r="AI56" s="1950" t="s">
        <v>31</v>
      </c>
      <c r="AJ56" s="32"/>
      <c r="AK56" s="33"/>
    </row>
    <row r="57" spans="1:38">
      <c r="A57" s="102"/>
      <c r="B57" s="1940">
        <v>1568</v>
      </c>
      <c r="C57" s="7"/>
      <c r="D57" s="158" t="s">
        <v>8</v>
      </c>
      <c r="E57" s="1951"/>
      <c r="F57" s="1649" t="s">
        <v>29</v>
      </c>
      <c r="G57" s="1287">
        <v>4</v>
      </c>
      <c r="H57" s="1289"/>
      <c r="I57" s="1289"/>
      <c r="J57" s="1649" t="s">
        <v>49</v>
      </c>
      <c r="K57" s="1649" t="s">
        <v>5</v>
      </c>
      <c r="L57" s="1649" t="s">
        <v>51</v>
      </c>
      <c r="M57" s="1289"/>
      <c r="N57" s="1650" t="s">
        <v>31</v>
      </c>
      <c r="O57" s="1289"/>
      <c r="P57" s="1289"/>
      <c r="Q57" s="1289"/>
      <c r="R57" s="1289"/>
      <c r="S57" s="1289"/>
      <c r="T57" s="1289"/>
      <c r="U57" s="1287"/>
      <c r="V57" s="1289"/>
      <c r="W57" s="1289"/>
      <c r="X57" s="1289"/>
      <c r="Y57" s="1289"/>
      <c r="Z57" s="1289"/>
      <c r="AA57" s="1289"/>
      <c r="AB57" s="1287"/>
      <c r="AC57" s="1289"/>
      <c r="AD57" s="1289"/>
      <c r="AE57" s="1289"/>
      <c r="AF57" s="1289"/>
      <c r="AG57" s="1289"/>
      <c r="AH57" s="1289"/>
      <c r="AI57" s="1943"/>
      <c r="AJ57" s="37">
        <f>SUM(E57:R57)</f>
        <v>4</v>
      </c>
      <c r="AK57" s="162">
        <f>SUM(E58:R58)</f>
        <v>0</v>
      </c>
      <c r="AL57" s="102"/>
    </row>
    <row r="58" spans="1:38">
      <c r="A58" s="39"/>
      <c r="B58" s="1944"/>
      <c r="C58" s="1945">
        <f>SUM(AJ56:AK58)</f>
        <v>4</v>
      </c>
      <c r="D58" s="164" t="s">
        <v>9</v>
      </c>
      <c r="E58" s="1946"/>
      <c r="F58" s="1636"/>
      <c r="G58" s="1637"/>
      <c r="H58" s="1636"/>
      <c r="I58" s="1636"/>
      <c r="J58" s="1636"/>
      <c r="K58" s="1636"/>
      <c r="L58" s="1636"/>
      <c r="M58" s="1636"/>
      <c r="N58" s="1637"/>
      <c r="O58" s="1636"/>
      <c r="P58" s="1636"/>
      <c r="Q58" s="1636"/>
      <c r="R58" s="1636"/>
      <c r="S58" s="1636"/>
      <c r="T58" s="1636"/>
      <c r="U58" s="1637"/>
      <c r="V58" s="1636"/>
      <c r="W58" s="1636"/>
      <c r="X58" s="1636"/>
      <c r="Y58" s="1636"/>
      <c r="Z58" s="1636"/>
      <c r="AA58" s="1636"/>
      <c r="AB58" s="1637"/>
      <c r="AC58" s="1636"/>
      <c r="AD58" s="1636"/>
      <c r="AE58" s="1636"/>
      <c r="AF58" s="1636"/>
      <c r="AG58" s="1636"/>
      <c r="AH58" s="1636"/>
      <c r="AI58" s="1947"/>
      <c r="AJ58" s="45"/>
      <c r="AK58" s="33"/>
    </row>
    <row r="59" spans="1:38">
      <c r="A59" s="102"/>
      <c r="B59" s="1948"/>
      <c r="C59" s="7" t="s">
        <v>41</v>
      </c>
      <c r="D59" s="152" t="s">
        <v>7</v>
      </c>
      <c r="E59" s="1949" t="s">
        <v>88</v>
      </c>
      <c r="F59" s="1274" t="s">
        <v>201</v>
      </c>
      <c r="G59" s="1276" t="s">
        <v>201</v>
      </c>
      <c r="H59" s="1274" t="s">
        <v>201</v>
      </c>
      <c r="I59" s="1274" t="s">
        <v>199</v>
      </c>
      <c r="J59" s="1274" t="s">
        <v>200</v>
      </c>
      <c r="K59" s="1274" t="s">
        <v>200</v>
      </c>
      <c r="L59" s="1274" t="s">
        <v>322</v>
      </c>
      <c r="M59" s="1274" t="s">
        <v>88</v>
      </c>
      <c r="N59" s="1276" t="s">
        <v>203</v>
      </c>
      <c r="O59" s="1274" t="s">
        <v>203</v>
      </c>
      <c r="P59" s="1274" t="s">
        <v>203</v>
      </c>
      <c r="Q59" s="1274" t="s">
        <v>88</v>
      </c>
      <c r="R59" s="1274" t="s">
        <v>201</v>
      </c>
      <c r="S59" s="1274" t="s">
        <v>201</v>
      </c>
      <c r="T59" s="1274" t="s">
        <v>201</v>
      </c>
      <c r="U59" s="1276" t="s">
        <v>199</v>
      </c>
      <c r="V59" s="1631" t="s">
        <v>5</v>
      </c>
      <c r="W59" s="1631" t="s">
        <v>5</v>
      </c>
      <c r="X59" s="1631" t="s">
        <v>51</v>
      </c>
      <c r="Y59" s="1631" t="s">
        <v>88</v>
      </c>
      <c r="Z59" s="1631" t="s">
        <v>31</v>
      </c>
      <c r="AA59" s="1631" t="s">
        <v>31</v>
      </c>
      <c r="AB59" s="1632" t="s">
        <v>88</v>
      </c>
      <c r="AC59" s="1631" t="s">
        <v>88</v>
      </c>
      <c r="AD59" s="1631" t="s">
        <v>29</v>
      </c>
      <c r="AE59" s="1631" t="s">
        <v>29</v>
      </c>
      <c r="AF59" s="1631" t="s">
        <v>29</v>
      </c>
      <c r="AG59" s="1631" t="s">
        <v>49</v>
      </c>
      <c r="AH59" s="1631" t="s">
        <v>5</v>
      </c>
      <c r="AI59" s="1950" t="s">
        <v>5</v>
      </c>
      <c r="AJ59" s="32"/>
      <c r="AK59" s="33"/>
      <c r="AL59" s="170"/>
    </row>
    <row r="60" spans="1:38">
      <c r="A60" s="102"/>
      <c r="B60" s="1940">
        <v>1634</v>
      </c>
      <c r="C60" s="7"/>
      <c r="D60" s="158" t="s">
        <v>8</v>
      </c>
      <c r="E60" s="1952" t="s">
        <v>324</v>
      </c>
      <c r="F60" s="1953" t="s">
        <v>324</v>
      </c>
      <c r="G60" s="1953" t="s">
        <v>324</v>
      </c>
      <c r="H60" s="1953" t="s">
        <v>324</v>
      </c>
      <c r="I60" s="1953" t="s">
        <v>324</v>
      </c>
      <c r="J60" s="1953" t="s">
        <v>324</v>
      </c>
      <c r="K60" s="1953" t="s">
        <v>324</v>
      </c>
      <c r="L60" s="1953" t="s">
        <v>324</v>
      </c>
      <c r="M60" s="1953" t="s">
        <v>324</v>
      </c>
      <c r="N60" s="1953" t="s">
        <v>324</v>
      </c>
      <c r="O60" s="1953" t="s">
        <v>324</v>
      </c>
      <c r="P60" s="1953" t="s">
        <v>324</v>
      </c>
      <c r="Q60" s="1953" t="s">
        <v>324</v>
      </c>
      <c r="R60" s="1953" t="s">
        <v>324</v>
      </c>
      <c r="S60" s="1953" t="s">
        <v>324</v>
      </c>
      <c r="T60" s="1953" t="s">
        <v>324</v>
      </c>
      <c r="U60" s="1953" t="s">
        <v>324</v>
      </c>
      <c r="V60" s="1289"/>
      <c r="W60" s="1289"/>
      <c r="X60" s="1289"/>
      <c r="Y60" s="1289"/>
      <c r="Z60" s="1289"/>
      <c r="AA60" s="1289"/>
      <c r="AB60" s="1287"/>
      <c r="AC60" s="1289"/>
      <c r="AD60" s="1289"/>
      <c r="AE60" s="1289"/>
      <c r="AF60" s="1289"/>
      <c r="AG60" s="1289"/>
      <c r="AH60" s="1289"/>
      <c r="AI60" s="1943"/>
      <c r="AJ60" s="37">
        <f>SUM(E60:R60)</f>
        <v>0</v>
      </c>
      <c r="AK60" s="162">
        <f>SUM(E61:R61)</f>
        <v>0</v>
      </c>
    </row>
    <row r="61" spans="1:38">
      <c r="A61" s="39"/>
      <c r="B61" s="1944"/>
      <c r="C61" s="1945">
        <f>SUM(AJ59:AK61)</f>
        <v>0</v>
      </c>
      <c r="D61" s="164" t="s">
        <v>9</v>
      </c>
      <c r="E61" s="1946"/>
      <c r="F61" s="1636"/>
      <c r="G61" s="1637"/>
      <c r="H61" s="1636"/>
      <c r="I61" s="1636"/>
      <c r="J61" s="1636"/>
      <c r="K61" s="1636"/>
      <c r="L61" s="1636"/>
      <c r="M61" s="1636"/>
      <c r="N61" s="1637"/>
      <c r="O61" s="1636"/>
      <c r="P61" s="1636"/>
      <c r="Q61" s="1636"/>
      <c r="R61" s="1636"/>
      <c r="S61" s="1636"/>
      <c r="T61" s="1636"/>
      <c r="U61" s="1637"/>
      <c r="V61" s="1636"/>
      <c r="W61" s="1636"/>
      <c r="X61" s="1636"/>
      <c r="Y61" s="1636"/>
      <c r="Z61" s="1636"/>
      <c r="AA61" s="1636"/>
      <c r="AB61" s="1637"/>
      <c r="AC61" s="1636"/>
      <c r="AD61" s="1636"/>
      <c r="AE61" s="1636"/>
      <c r="AF61" s="1636"/>
      <c r="AG61" s="1636"/>
      <c r="AH61" s="1636"/>
      <c r="AI61" s="1947"/>
      <c r="AJ61" s="45"/>
      <c r="AK61" s="33"/>
    </row>
    <row r="62" spans="1:38">
      <c r="A62" s="102">
        <v>1756</v>
      </c>
      <c r="B62" s="1948"/>
      <c r="C62" s="7" t="s">
        <v>42</v>
      </c>
      <c r="D62" s="152" t="s">
        <v>7</v>
      </c>
      <c r="E62" s="1954"/>
      <c r="F62" s="1955"/>
      <c r="G62" s="1956" t="s">
        <v>31</v>
      </c>
      <c r="H62" s="1955"/>
      <c r="I62" s="1955"/>
      <c r="J62" s="1955"/>
      <c r="K62" s="1955"/>
      <c r="L62" s="1955"/>
      <c r="M62" s="1955"/>
      <c r="N62" s="1957" t="s">
        <v>478</v>
      </c>
      <c r="O62" s="1955"/>
      <c r="P62" s="1955"/>
      <c r="Q62" s="1955"/>
      <c r="R62" s="1955"/>
      <c r="S62" s="1955"/>
      <c r="T62" s="1955" t="s">
        <v>49</v>
      </c>
      <c r="U62" s="1956" t="s">
        <v>51</v>
      </c>
      <c r="V62" s="1955"/>
      <c r="W62" s="1955"/>
      <c r="X62" s="1955"/>
      <c r="Y62" s="1955"/>
      <c r="Z62" s="1955"/>
      <c r="AA62" s="1955"/>
      <c r="AB62" s="1956" t="s">
        <v>31</v>
      </c>
      <c r="AC62" s="1955"/>
      <c r="AD62" s="1955"/>
      <c r="AE62" s="1955"/>
      <c r="AF62" s="1955"/>
      <c r="AG62" s="1955"/>
      <c r="AH62" s="1955"/>
      <c r="AI62" s="1958" t="s">
        <v>29</v>
      </c>
      <c r="AJ62" s="32"/>
      <c r="AK62" s="33"/>
    </row>
    <row r="63" spans="1:38">
      <c r="A63" s="102"/>
      <c r="B63" s="1940">
        <v>1812</v>
      </c>
      <c r="C63" s="7"/>
      <c r="D63" s="158" t="s">
        <v>8</v>
      </c>
      <c r="E63" s="1278" t="s">
        <v>31</v>
      </c>
      <c r="F63" s="1281" t="s">
        <v>31</v>
      </c>
      <c r="G63" s="1287">
        <v>4</v>
      </c>
      <c r="H63" s="1281" t="s">
        <v>29</v>
      </c>
      <c r="I63" s="1289"/>
      <c r="J63" s="1289"/>
      <c r="K63" s="1289"/>
      <c r="L63" s="1289"/>
      <c r="M63" s="1289"/>
      <c r="N63" s="1287"/>
      <c r="O63" s="1289"/>
      <c r="P63" s="1289"/>
      <c r="Q63" s="1289"/>
      <c r="R63" s="1289"/>
      <c r="S63" s="1289"/>
      <c r="T63" s="1289"/>
      <c r="U63" s="1287"/>
      <c r="V63" s="1289"/>
      <c r="W63" s="1289"/>
      <c r="X63" s="1289"/>
      <c r="Y63" s="1289"/>
      <c r="Z63" s="1289"/>
      <c r="AA63" s="1289"/>
      <c r="AB63" s="1287"/>
      <c r="AC63" s="1289"/>
      <c r="AD63" s="1289"/>
      <c r="AE63" s="1289"/>
      <c r="AF63" s="1289"/>
      <c r="AG63" s="1289"/>
      <c r="AH63" s="1289"/>
      <c r="AI63" s="1943"/>
      <c r="AJ63" s="37">
        <f>SUM(E63:R63)</f>
        <v>4</v>
      </c>
      <c r="AK63" s="162">
        <f>SUM(E64:R64)</f>
        <v>0</v>
      </c>
    </row>
    <row r="64" spans="1:38">
      <c r="A64" s="39"/>
      <c r="B64" s="1944"/>
      <c r="C64" s="1945">
        <f>SUM(AJ62:AK64)</f>
        <v>4</v>
      </c>
      <c r="D64" s="164" t="s">
        <v>9</v>
      </c>
      <c r="E64" s="1946"/>
      <c r="F64" s="1636"/>
      <c r="G64" s="1637"/>
      <c r="H64" s="1807" t="s">
        <v>49</v>
      </c>
      <c r="I64" s="1807" t="s">
        <v>5</v>
      </c>
      <c r="J64" s="1807" t="s">
        <v>51</v>
      </c>
      <c r="K64" s="1807" t="s">
        <v>31</v>
      </c>
      <c r="L64" s="1807" t="s">
        <v>31</v>
      </c>
      <c r="M64" s="1636"/>
      <c r="N64" s="1637"/>
      <c r="O64" s="1636"/>
      <c r="P64" s="1636"/>
      <c r="Q64" s="1636"/>
      <c r="R64" s="1636"/>
      <c r="S64" s="1636"/>
      <c r="T64" s="1636"/>
      <c r="U64" s="1637"/>
      <c r="V64" s="1636"/>
      <c r="W64" s="1636"/>
      <c r="X64" s="1636"/>
      <c r="Y64" s="1636"/>
      <c r="Z64" s="1636"/>
      <c r="AA64" s="1636"/>
      <c r="AB64" s="1637"/>
      <c r="AC64" s="1636"/>
      <c r="AD64" s="1636"/>
      <c r="AE64" s="1636"/>
      <c r="AF64" s="1636"/>
      <c r="AG64" s="1636"/>
      <c r="AH64" s="1636"/>
      <c r="AI64" s="1947"/>
      <c r="AJ64" s="45"/>
      <c r="AK64" s="33"/>
    </row>
    <row r="65" spans="1:37">
      <c r="A65" s="102"/>
      <c r="B65" s="1948"/>
      <c r="C65" s="7" t="s">
        <v>43</v>
      </c>
      <c r="D65" s="152" t="s">
        <v>7</v>
      </c>
      <c r="E65" s="1949"/>
      <c r="F65" s="1631"/>
      <c r="G65" s="1632"/>
      <c r="H65" s="1631"/>
      <c r="I65" s="1631"/>
      <c r="J65" s="1631"/>
      <c r="K65" s="1631"/>
      <c r="L65" s="1631"/>
      <c r="M65" s="1631"/>
      <c r="N65" s="1632"/>
      <c r="O65" s="1631"/>
      <c r="P65" s="1631"/>
      <c r="Q65" s="1631"/>
      <c r="R65" s="1631"/>
      <c r="S65" s="1631"/>
      <c r="T65" s="1631"/>
      <c r="U65" s="1632"/>
      <c r="V65" s="1631"/>
      <c r="W65" s="1631"/>
      <c r="X65" s="1631"/>
      <c r="Y65" s="1631"/>
      <c r="Z65" s="1631"/>
      <c r="AA65" s="1631"/>
      <c r="AB65" s="1632"/>
      <c r="AC65" s="1631"/>
      <c r="AD65" s="1631"/>
      <c r="AE65" s="1631"/>
      <c r="AF65" s="1631"/>
      <c r="AG65" s="1631"/>
      <c r="AH65" s="1631"/>
      <c r="AI65" s="1950"/>
      <c r="AJ65" s="32"/>
      <c r="AK65" s="33"/>
    </row>
    <row r="66" spans="1:37">
      <c r="A66" s="102"/>
      <c r="B66" s="1959">
        <v>1722</v>
      </c>
      <c r="C66" s="7"/>
      <c r="D66" s="158" t="s">
        <v>8</v>
      </c>
      <c r="E66" s="1951"/>
      <c r="F66" s="1289"/>
      <c r="G66" s="1287"/>
      <c r="H66" s="1289"/>
      <c r="I66" s="1289"/>
      <c r="J66" s="1289"/>
      <c r="K66" s="1289"/>
      <c r="L66" s="1289"/>
      <c r="M66" s="1289"/>
      <c r="N66" s="1287"/>
      <c r="O66" s="1289"/>
      <c r="P66" s="1289"/>
      <c r="Q66" s="1289"/>
      <c r="R66" s="1289"/>
      <c r="S66" s="1289"/>
      <c r="T66" s="1289"/>
      <c r="U66" s="1287"/>
      <c r="V66" s="1289"/>
      <c r="W66" s="1289"/>
      <c r="X66" s="1289"/>
      <c r="Y66" s="1289"/>
      <c r="Z66" s="1289"/>
      <c r="AA66" s="1289"/>
      <c r="AB66" s="1287"/>
      <c r="AC66" s="1289"/>
      <c r="AD66" s="1289"/>
      <c r="AE66" s="1289"/>
      <c r="AF66" s="1289"/>
      <c r="AG66" s="1289"/>
      <c r="AH66" s="1289"/>
      <c r="AI66" s="1943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1945">
        <f>SUM(AJ65:AK67)</f>
        <v>0</v>
      </c>
      <c r="D67" s="164" t="s">
        <v>9</v>
      </c>
      <c r="E67" s="1960"/>
      <c r="F67" s="1961"/>
      <c r="G67" s="1962"/>
      <c r="H67" s="1961"/>
      <c r="I67" s="1961"/>
      <c r="J67" s="1961"/>
      <c r="K67" s="1961"/>
      <c r="L67" s="1961"/>
      <c r="M67" s="1961"/>
      <c r="N67" s="1962"/>
      <c r="O67" s="1961"/>
      <c r="P67" s="1961"/>
      <c r="Q67" s="1961"/>
      <c r="R67" s="1961"/>
      <c r="S67" s="1961"/>
      <c r="T67" s="1961"/>
      <c r="U67" s="1962"/>
      <c r="V67" s="1961"/>
      <c r="W67" s="1961"/>
      <c r="X67" s="1961"/>
      <c r="Y67" s="1961"/>
      <c r="Z67" s="1961"/>
      <c r="AA67" s="1961"/>
      <c r="AB67" s="1962"/>
      <c r="AC67" s="1961"/>
      <c r="AD67" s="1961"/>
      <c r="AE67" s="1961"/>
      <c r="AF67" s="1961"/>
      <c r="AG67" s="1961"/>
      <c r="AH67" s="1961"/>
      <c r="AI67" s="1963"/>
      <c r="AJ67" s="105"/>
      <c r="AK67" s="33"/>
    </row>
    <row r="68" spans="1:37">
      <c r="A68" s="102"/>
      <c r="B68" s="1948"/>
      <c r="C68" s="7" t="s">
        <v>479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A69" s="102"/>
      <c r="B69" s="1959">
        <v>1722</v>
      </c>
      <c r="C69" s="7"/>
      <c r="D69" s="158" t="s">
        <v>8</v>
      </c>
      <c r="E69" s="36"/>
      <c r="F69" s="36"/>
      <c r="G69" s="36"/>
      <c r="H69" s="36"/>
      <c r="I69" s="36"/>
      <c r="J69" s="36"/>
      <c r="K69" s="47" t="s">
        <v>201</v>
      </c>
      <c r="L69" s="36" t="s">
        <v>201</v>
      </c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1945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1</v>
      </c>
      <c r="F73" s="180">
        <f t="shared" si="5"/>
        <v>1</v>
      </c>
      <c r="G73" s="180">
        <f t="shared" si="5"/>
        <v>0</v>
      </c>
      <c r="H73" s="180">
        <f t="shared" si="5"/>
        <v>1</v>
      </c>
      <c r="I73" s="180">
        <f t="shared" si="5"/>
        <v>1</v>
      </c>
      <c r="J73" s="180">
        <f t="shared" si="5"/>
        <v>1</v>
      </c>
      <c r="K73" s="180">
        <f t="shared" si="5"/>
        <v>1</v>
      </c>
      <c r="L73" s="180">
        <f t="shared" si="5"/>
        <v>1</v>
      </c>
      <c r="M73" s="180">
        <f t="shared" si="5"/>
        <v>1</v>
      </c>
      <c r="N73" s="180">
        <f t="shared" si="5"/>
        <v>1</v>
      </c>
      <c r="O73" s="180">
        <f t="shared" si="5"/>
        <v>1</v>
      </c>
      <c r="P73" s="180">
        <f t="shared" si="5"/>
        <v>1</v>
      </c>
      <c r="Q73" s="180">
        <f t="shared" si="5"/>
        <v>1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1</v>
      </c>
      <c r="V73" s="180">
        <f t="shared" si="5"/>
        <v>1</v>
      </c>
      <c r="W73" s="180">
        <f t="shared" si="5"/>
        <v>1</v>
      </c>
      <c r="X73" s="180">
        <f t="shared" si="5"/>
        <v>1</v>
      </c>
      <c r="Y73" s="180">
        <f t="shared" si="5"/>
        <v>1</v>
      </c>
      <c r="Z73" s="180">
        <f t="shared" si="5"/>
        <v>1</v>
      </c>
      <c r="AA73" s="180">
        <f t="shared" si="5"/>
        <v>1</v>
      </c>
      <c r="AB73" s="180">
        <f t="shared" si="5"/>
        <v>1</v>
      </c>
      <c r="AC73" s="180">
        <f t="shared" si="5"/>
        <v>1</v>
      </c>
      <c r="AD73" s="180">
        <f t="shared" si="5"/>
        <v>1</v>
      </c>
      <c r="AE73" s="180">
        <f t="shared" si="5"/>
        <v>1</v>
      </c>
      <c r="AF73" s="180">
        <f t="shared" si="5"/>
        <v>1</v>
      </c>
      <c r="AG73" s="180">
        <f t="shared" si="5"/>
        <v>1</v>
      </c>
      <c r="AH73" s="180">
        <f t="shared" si="5"/>
        <v>1</v>
      </c>
      <c r="AI73" s="180">
        <f t="shared" si="5"/>
        <v>1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1</v>
      </c>
      <c r="F74" s="185">
        <f t="shared" si="6"/>
        <v>1</v>
      </c>
      <c r="G74" s="185">
        <f t="shared" si="6"/>
        <v>1</v>
      </c>
      <c r="H74" s="185">
        <f t="shared" si="6"/>
        <v>1</v>
      </c>
      <c r="I74" s="185">
        <f t="shared" si="6"/>
        <v>1</v>
      </c>
      <c r="J74" s="185">
        <f t="shared" si="6"/>
        <v>1</v>
      </c>
      <c r="K74" s="185">
        <f t="shared" si="6"/>
        <v>1</v>
      </c>
      <c r="L74" s="185">
        <f t="shared" si="6"/>
        <v>1</v>
      </c>
      <c r="M74" s="185">
        <f t="shared" si="6"/>
        <v>1</v>
      </c>
      <c r="N74" s="185">
        <f t="shared" si="6"/>
        <v>1</v>
      </c>
      <c r="O74" s="185">
        <f t="shared" si="6"/>
        <v>0</v>
      </c>
      <c r="P74" s="185">
        <f t="shared" si="6"/>
        <v>0</v>
      </c>
      <c r="Q74" s="185">
        <f t="shared" si="6"/>
        <v>1</v>
      </c>
      <c r="R74" s="185">
        <f t="shared" si="6"/>
        <v>1</v>
      </c>
      <c r="S74" s="185">
        <f t="shared" si="6"/>
        <v>1</v>
      </c>
      <c r="T74" s="185">
        <f t="shared" si="6"/>
        <v>1</v>
      </c>
      <c r="U74" s="185">
        <f t="shared" si="6"/>
        <v>1</v>
      </c>
      <c r="V74" s="185">
        <f t="shared" si="6"/>
        <v>1</v>
      </c>
      <c r="W74" s="185">
        <f t="shared" si="6"/>
        <v>1</v>
      </c>
      <c r="X74" s="185">
        <f t="shared" si="6"/>
        <v>1</v>
      </c>
      <c r="Y74" s="185">
        <f t="shared" si="6"/>
        <v>1</v>
      </c>
      <c r="Z74" s="185">
        <f t="shared" si="6"/>
        <v>1</v>
      </c>
      <c r="AA74" s="185">
        <f t="shared" si="6"/>
        <v>1</v>
      </c>
      <c r="AB74" s="185">
        <f t="shared" si="6"/>
        <v>1</v>
      </c>
      <c r="AC74" s="185">
        <f t="shared" si="6"/>
        <v>1</v>
      </c>
      <c r="AD74" s="185">
        <f t="shared" si="6"/>
        <v>1</v>
      </c>
      <c r="AE74" s="185">
        <f t="shared" si="6"/>
        <v>1</v>
      </c>
      <c r="AF74" s="185">
        <f t="shared" si="6"/>
        <v>1</v>
      </c>
      <c r="AG74" s="185">
        <f t="shared" si="6"/>
        <v>1</v>
      </c>
      <c r="AH74" s="185">
        <f t="shared" si="6"/>
        <v>0</v>
      </c>
      <c r="AI74" s="185">
        <f t="shared" si="6"/>
        <v>1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1</v>
      </c>
      <c r="F75" s="185">
        <f t="shared" si="7"/>
        <v>0</v>
      </c>
      <c r="G75" s="185">
        <f t="shared" si="7"/>
        <v>1</v>
      </c>
      <c r="H75" s="185">
        <f t="shared" si="7"/>
        <v>0</v>
      </c>
      <c r="I75" s="185">
        <f t="shared" si="7"/>
        <v>1</v>
      </c>
      <c r="J75" s="185">
        <f t="shared" si="7"/>
        <v>0</v>
      </c>
      <c r="K75" s="185">
        <f t="shared" si="7"/>
        <v>1</v>
      </c>
      <c r="L75" s="185">
        <f t="shared" si="7"/>
        <v>0</v>
      </c>
      <c r="M75" s="185">
        <f t="shared" si="7"/>
        <v>1</v>
      </c>
      <c r="N75" s="185">
        <f t="shared" si="7"/>
        <v>1</v>
      </c>
      <c r="O75" s="185">
        <f t="shared" si="7"/>
        <v>0</v>
      </c>
      <c r="P75" s="185">
        <f t="shared" si="7"/>
        <v>1</v>
      </c>
      <c r="Q75" s="185">
        <f t="shared" si="7"/>
        <v>1</v>
      </c>
      <c r="R75" s="185">
        <f t="shared" si="7"/>
        <v>0</v>
      </c>
      <c r="S75" s="185">
        <f t="shared" si="7"/>
        <v>1</v>
      </c>
      <c r="T75" s="185">
        <f t="shared" si="7"/>
        <v>0</v>
      </c>
      <c r="U75" s="185">
        <f t="shared" si="7"/>
        <v>0</v>
      </c>
      <c r="V75" s="185">
        <f t="shared" si="7"/>
        <v>1</v>
      </c>
      <c r="W75" s="185">
        <f t="shared" si="7"/>
        <v>1</v>
      </c>
      <c r="X75" s="185">
        <f t="shared" si="7"/>
        <v>0</v>
      </c>
      <c r="Y75" s="185">
        <f t="shared" si="7"/>
        <v>1</v>
      </c>
      <c r="Z75" s="185">
        <f t="shared" si="7"/>
        <v>1</v>
      </c>
      <c r="AA75" s="185">
        <f t="shared" si="7"/>
        <v>0</v>
      </c>
      <c r="AB75" s="185">
        <f t="shared" si="7"/>
        <v>1</v>
      </c>
      <c r="AC75" s="185">
        <f t="shared" si="7"/>
        <v>1</v>
      </c>
      <c r="AD75" s="185">
        <f t="shared" si="7"/>
        <v>0</v>
      </c>
      <c r="AE75" s="185">
        <f t="shared" si="7"/>
        <v>1</v>
      </c>
      <c r="AF75" s="185">
        <f t="shared" si="7"/>
        <v>1</v>
      </c>
      <c r="AG75" s="185">
        <f t="shared" si="7"/>
        <v>0</v>
      </c>
      <c r="AH75" s="185">
        <f t="shared" si="7"/>
        <v>1</v>
      </c>
      <c r="AI75" s="185">
        <f t="shared" si="7"/>
        <v>1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1</v>
      </c>
      <c r="G76" s="185">
        <f t="shared" si="8"/>
        <v>0</v>
      </c>
      <c r="H76" s="185">
        <f t="shared" si="8"/>
        <v>1</v>
      </c>
      <c r="I76" s="185">
        <f t="shared" si="8"/>
        <v>0</v>
      </c>
      <c r="J76" s="185">
        <f t="shared" si="8"/>
        <v>1</v>
      </c>
      <c r="K76" s="185">
        <f t="shared" si="8"/>
        <v>0</v>
      </c>
      <c r="L76" s="185">
        <f t="shared" si="8"/>
        <v>1</v>
      </c>
      <c r="M76" s="185">
        <f t="shared" si="8"/>
        <v>0</v>
      </c>
      <c r="N76" s="185">
        <f t="shared" si="8"/>
        <v>0</v>
      </c>
      <c r="O76" s="185">
        <f t="shared" si="8"/>
        <v>1</v>
      </c>
      <c r="P76" s="185">
        <f t="shared" si="8"/>
        <v>0</v>
      </c>
      <c r="Q76" s="185">
        <f t="shared" si="8"/>
        <v>0</v>
      </c>
      <c r="R76" s="185">
        <f t="shared" si="8"/>
        <v>1</v>
      </c>
      <c r="S76" s="185">
        <f t="shared" si="8"/>
        <v>0</v>
      </c>
      <c r="T76" s="185">
        <f t="shared" si="8"/>
        <v>1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1</v>
      </c>
      <c r="Y76" s="185">
        <f t="shared" si="8"/>
        <v>0</v>
      </c>
      <c r="Z76" s="185">
        <f t="shared" si="8"/>
        <v>0</v>
      </c>
      <c r="AA76" s="185">
        <f t="shared" si="8"/>
        <v>1</v>
      </c>
      <c r="AB76" s="185">
        <f t="shared" si="8"/>
        <v>0</v>
      </c>
      <c r="AC76" s="185">
        <f t="shared" si="8"/>
        <v>0</v>
      </c>
      <c r="AD76" s="185">
        <f t="shared" si="8"/>
        <v>1</v>
      </c>
      <c r="AE76" s="185">
        <f t="shared" si="8"/>
        <v>0</v>
      </c>
      <c r="AF76" s="185">
        <f t="shared" si="8"/>
        <v>0</v>
      </c>
      <c r="AG76" s="185">
        <f t="shared" si="8"/>
        <v>1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1</v>
      </c>
      <c r="G77" s="123">
        <f t="shared" si="9"/>
        <v>0</v>
      </c>
      <c r="H77" s="123">
        <f t="shared" si="9"/>
        <v>1</v>
      </c>
      <c r="I77" s="123">
        <f t="shared" si="9"/>
        <v>0</v>
      </c>
      <c r="J77" s="123">
        <f t="shared" si="9"/>
        <v>1</v>
      </c>
      <c r="K77" s="123">
        <f t="shared" si="9"/>
        <v>0</v>
      </c>
      <c r="L77" s="123">
        <f t="shared" si="9"/>
        <v>1</v>
      </c>
      <c r="M77" s="123">
        <f t="shared" si="9"/>
        <v>0</v>
      </c>
      <c r="N77" s="123">
        <f t="shared" si="9"/>
        <v>0</v>
      </c>
      <c r="O77" s="123">
        <f t="shared" si="9"/>
        <v>1</v>
      </c>
      <c r="P77" s="123">
        <f t="shared" si="9"/>
        <v>0</v>
      </c>
      <c r="Q77" s="123">
        <f t="shared" si="9"/>
        <v>0</v>
      </c>
      <c r="R77" s="123">
        <f t="shared" si="9"/>
        <v>1</v>
      </c>
      <c r="S77" s="123">
        <f t="shared" si="9"/>
        <v>0</v>
      </c>
      <c r="T77" s="123">
        <f t="shared" si="9"/>
        <v>1</v>
      </c>
      <c r="U77" s="123">
        <f t="shared" si="9"/>
        <v>1</v>
      </c>
      <c r="V77" s="123">
        <f t="shared" si="9"/>
        <v>0</v>
      </c>
      <c r="W77" s="123">
        <f t="shared" si="9"/>
        <v>0</v>
      </c>
      <c r="X77" s="123">
        <f t="shared" si="9"/>
        <v>1</v>
      </c>
      <c r="Y77" s="123">
        <f t="shared" si="9"/>
        <v>0</v>
      </c>
      <c r="Z77" s="123">
        <f t="shared" si="9"/>
        <v>0</v>
      </c>
      <c r="AA77" s="123">
        <f t="shared" si="9"/>
        <v>1</v>
      </c>
      <c r="AB77" s="123">
        <f t="shared" si="9"/>
        <v>0</v>
      </c>
      <c r="AC77" s="123">
        <f t="shared" si="9"/>
        <v>0</v>
      </c>
      <c r="AD77" s="123">
        <f t="shared" si="9"/>
        <v>1</v>
      </c>
      <c r="AE77" s="123">
        <f t="shared" si="9"/>
        <v>0</v>
      </c>
      <c r="AF77" s="123">
        <f t="shared" si="9"/>
        <v>0</v>
      </c>
      <c r="AG77" s="123">
        <f t="shared" si="9"/>
        <v>1</v>
      </c>
      <c r="AH77" s="123">
        <f t="shared" si="9"/>
        <v>0</v>
      </c>
      <c r="AI77" s="123">
        <f t="shared" si="9"/>
        <v>0</v>
      </c>
      <c r="AJ77" s="117"/>
      <c r="AK77" s="117"/>
    </row>
    <row r="78" spans="1:37"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</row>
    <row r="79" spans="1:37">
      <c r="A79" s="127" t="s">
        <v>32</v>
      </c>
      <c r="B79" s="193"/>
      <c r="C79" s="129">
        <f>SUM(AJ50:AJ70)</f>
        <v>12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4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12</v>
      </c>
      <c r="Q79" s="194">
        <f>SUM(T50:T70)</f>
        <v>0</v>
      </c>
      <c r="R79" s="194">
        <f>SUM(AJ50:AJ70)</f>
        <v>12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12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16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12</v>
      </c>
      <c r="AK80" s="133" t="s">
        <v>35</v>
      </c>
    </row>
    <row r="81" spans="1:37">
      <c r="A81" s="139" t="s">
        <v>36</v>
      </c>
      <c r="B81" s="198"/>
      <c r="C81" s="141">
        <f>SUM(C79:C80)</f>
        <v>12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 t="s">
        <v>480</v>
      </c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328" t="s">
        <v>188</v>
      </c>
      <c r="F84" s="1328" t="s">
        <v>89</v>
      </c>
      <c r="G84" s="1329" t="s">
        <v>4</v>
      </c>
      <c r="H84" s="1328" t="s">
        <v>186</v>
      </c>
      <c r="I84" s="1328" t="s">
        <v>29</v>
      </c>
      <c r="J84" s="80" t="s">
        <v>29</v>
      </c>
      <c r="K84" s="80" t="s">
        <v>187</v>
      </c>
      <c r="L84" s="80" t="s">
        <v>188</v>
      </c>
      <c r="M84" s="80" t="s">
        <v>89</v>
      </c>
      <c r="N84" s="1329" t="s">
        <v>4</v>
      </c>
      <c r="O84" s="1328" t="s">
        <v>186</v>
      </c>
      <c r="P84" s="1328" t="s">
        <v>29</v>
      </c>
      <c r="Q84" s="1328" t="s">
        <v>29</v>
      </c>
      <c r="R84" s="1328" t="s">
        <v>187</v>
      </c>
      <c r="S84" s="1328" t="s">
        <v>188</v>
      </c>
      <c r="T84" s="1328" t="s">
        <v>89</v>
      </c>
      <c r="U84" s="1329" t="s">
        <v>4</v>
      </c>
      <c r="V84" s="1328" t="s">
        <v>186</v>
      </c>
      <c r="W84" s="1328" t="s">
        <v>29</v>
      </c>
      <c r="X84" s="1328" t="s">
        <v>29</v>
      </c>
      <c r="Y84" s="1328" t="s">
        <v>187</v>
      </c>
      <c r="Z84" s="1328" t="s">
        <v>188</v>
      </c>
      <c r="AA84" s="1328" t="s">
        <v>89</v>
      </c>
      <c r="AB84" s="1329" t="s">
        <v>4</v>
      </c>
      <c r="AC84" s="1328" t="s">
        <v>186</v>
      </c>
      <c r="AD84" s="1328" t="s">
        <v>29</v>
      </c>
      <c r="AE84" s="1328" t="s">
        <v>29</v>
      </c>
      <c r="AF84" s="1328" t="s">
        <v>187</v>
      </c>
      <c r="AG84" s="1328" t="s">
        <v>188</v>
      </c>
      <c r="AH84" s="1328" t="s">
        <v>89</v>
      </c>
      <c r="AI84" s="1329" t="s">
        <v>4</v>
      </c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1367" t="s">
        <v>88</v>
      </c>
      <c r="F85" s="1367" t="s">
        <v>88</v>
      </c>
      <c r="G85" s="1366" t="s">
        <v>88</v>
      </c>
      <c r="H85" s="1367" t="s">
        <v>29</v>
      </c>
      <c r="I85" s="1367" t="s">
        <v>29</v>
      </c>
      <c r="J85" s="1367" t="s">
        <v>62</v>
      </c>
      <c r="K85" s="1367" t="s">
        <v>31</v>
      </c>
      <c r="L85" s="1390" t="s">
        <v>29</v>
      </c>
      <c r="M85" s="1367" t="s">
        <v>29</v>
      </c>
      <c r="N85" s="1366" t="s">
        <v>88</v>
      </c>
      <c r="O85" s="1367" t="s">
        <v>62</v>
      </c>
      <c r="P85" s="1367" t="s">
        <v>140</v>
      </c>
      <c r="Q85" s="1367" t="s">
        <v>62</v>
      </c>
      <c r="R85" s="1367" t="s">
        <v>29</v>
      </c>
      <c r="S85" s="1390" t="s">
        <v>88</v>
      </c>
      <c r="T85" s="1367" t="s">
        <v>88</v>
      </c>
      <c r="U85" s="1366" t="s">
        <v>88</v>
      </c>
      <c r="V85" s="1367" t="s">
        <v>29</v>
      </c>
      <c r="W85" s="1367" t="s">
        <v>29</v>
      </c>
      <c r="X85" s="1367" t="s">
        <v>29</v>
      </c>
      <c r="Y85" s="1367" t="s">
        <v>31</v>
      </c>
      <c r="Z85" s="1367" t="s">
        <v>88</v>
      </c>
      <c r="AA85" s="1964" t="s">
        <v>201</v>
      </c>
      <c r="AB85" s="1366" t="s">
        <v>88</v>
      </c>
      <c r="AC85" s="1367" t="s">
        <v>62</v>
      </c>
      <c r="AD85" s="1367" t="s">
        <v>140</v>
      </c>
      <c r="AE85" s="1367" t="s">
        <v>29</v>
      </c>
      <c r="AF85" s="1367" t="s">
        <v>29</v>
      </c>
      <c r="AG85" s="1390" t="s">
        <v>88</v>
      </c>
      <c r="AH85" s="1367" t="s">
        <v>88</v>
      </c>
      <c r="AI85" s="1965" t="s">
        <v>88</v>
      </c>
      <c r="AJ85" s="212"/>
      <c r="AK85" s="213"/>
    </row>
    <row r="86" spans="1:37">
      <c r="A86" s="142"/>
      <c r="B86" s="206"/>
      <c r="C86" s="12"/>
      <c r="D86" s="207"/>
      <c r="E86" s="1345"/>
      <c r="F86" s="1345"/>
      <c r="G86" s="1344"/>
      <c r="H86" s="1345"/>
      <c r="I86" s="1345"/>
      <c r="J86" s="1345"/>
      <c r="K86" s="1345"/>
      <c r="L86" s="1345"/>
      <c r="M86" s="1345"/>
      <c r="N86" s="1344"/>
      <c r="O86" s="1345"/>
      <c r="P86" s="1345" t="s">
        <v>11</v>
      </c>
      <c r="Q86" s="1966" t="s">
        <v>11</v>
      </c>
      <c r="R86" s="1345"/>
      <c r="S86" s="1348"/>
      <c r="T86" s="1345" t="s">
        <v>11</v>
      </c>
      <c r="U86" s="1344"/>
      <c r="V86" s="1345"/>
      <c r="W86" s="1345"/>
      <c r="X86" s="1967" t="s">
        <v>203</v>
      </c>
      <c r="Y86" s="1345"/>
      <c r="Z86" s="1345"/>
      <c r="AA86" s="1968"/>
      <c r="AB86" s="1344"/>
      <c r="AC86" s="1345"/>
      <c r="AD86" s="1345"/>
      <c r="AE86" s="1966" t="s">
        <v>203</v>
      </c>
      <c r="AF86" s="1345"/>
      <c r="AG86" s="1348"/>
      <c r="AH86" s="1345" t="s">
        <v>11</v>
      </c>
      <c r="AI86" s="1969"/>
      <c r="AJ86" s="212"/>
      <c r="AK86" s="213"/>
    </row>
    <row r="87" spans="1:37">
      <c r="A87" s="142"/>
      <c r="B87" s="214">
        <v>1234</v>
      </c>
      <c r="C87" s="12"/>
      <c r="D87" s="215" t="s">
        <v>54</v>
      </c>
      <c r="E87" s="1345"/>
      <c r="F87" s="1345"/>
      <c r="G87" s="1344"/>
      <c r="H87" s="1345">
        <v>5</v>
      </c>
      <c r="I87" s="1345">
        <v>5</v>
      </c>
      <c r="J87" s="1345">
        <v>12</v>
      </c>
      <c r="K87" s="1345">
        <v>7</v>
      </c>
      <c r="L87" s="1348">
        <v>5</v>
      </c>
      <c r="M87" s="1345">
        <v>5</v>
      </c>
      <c r="N87" s="1344"/>
      <c r="O87" s="1345">
        <v>12</v>
      </c>
      <c r="P87" s="1345">
        <v>5</v>
      </c>
      <c r="Q87" s="1345">
        <v>12</v>
      </c>
      <c r="R87" s="1345">
        <v>5</v>
      </c>
      <c r="S87" s="1345"/>
      <c r="T87" s="1345"/>
      <c r="U87" s="1344"/>
      <c r="V87" s="1345">
        <v>5</v>
      </c>
      <c r="W87" s="1345">
        <v>5</v>
      </c>
      <c r="X87" s="1345">
        <v>5</v>
      </c>
      <c r="Y87" s="1345">
        <v>7</v>
      </c>
      <c r="Z87" s="1345"/>
      <c r="AA87" s="1970" t="s">
        <v>11</v>
      </c>
      <c r="AB87" s="1344"/>
      <c r="AC87" s="1345">
        <v>12</v>
      </c>
      <c r="AD87" s="1345">
        <v>5</v>
      </c>
      <c r="AE87" s="1345">
        <v>5</v>
      </c>
      <c r="AF87" s="1345">
        <v>5</v>
      </c>
      <c r="AG87" s="1345"/>
      <c r="AH87" s="1345"/>
      <c r="AI87" s="1969"/>
      <c r="AJ87" s="219">
        <f>SUM(F87:AE87)</f>
        <v>117</v>
      </c>
      <c r="AK87" s="220">
        <f>SUM(F88:AE88)</f>
        <v>0</v>
      </c>
    </row>
    <row r="88" spans="1:37">
      <c r="A88" s="221"/>
      <c r="B88" s="40"/>
      <c r="C88" s="766">
        <f>SUM(AJ85:AK88)</f>
        <v>117</v>
      </c>
      <c r="D88" s="253" t="s">
        <v>55</v>
      </c>
      <c r="E88" s="1659"/>
      <c r="F88" s="1659"/>
      <c r="G88" s="1660"/>
      <c r="H88" s="1659"/>
      <c r="I88" s="1659"/>
      <c r="J88" s="1659"/>
      <c r="K88" s="1659"/>
      <c r="L88" s="1659"/>
      <c r="M88" s="1659"/>
      <c r="N88" s="1660"/>
      <c r="O88" s="1659"/>
      <c r="P88" s="1659"/>
      <c r="Q88" s="1971" t="s">
        <v>11</v>
      </c>
      <c r="R88" s="1659"/>
      <c r="S88" s="1661"/>
      <c r="T88" s="1659"/>
      <c r="U88" s="1660"/>
      <c r="V88" s="1659"/>
      <c r="W88" s="1659"/>
      <c r="X88" s="1972" t="s">
        <v>481</v>
      </c>
      <c r="Y88" s="1659"/>
      <c r="Z88" s="1659"/>
      <c r="AA88" s="1972" t="s">
        <v>482</v>
      </c>
      <c r="AB88" s="1660"/>
      <c r="AC88" s="1659"/>
      <c r="AD88" s="1659"/>
      <c r="AE88" s="1972" t="s">
        <v>483</v>
      </c>
      <c r="AF88" s="1659"/>
      <c r="AG88" s="1661"/>
      <c r="AH88" s="1659"/>
      <c r="AI88" s="1973"/>
      <c r="AJ88" s="229"/>
      <c r="AK88" s="213"/>
    </row>
    <row r="89" spans="1:37">
      <c r="A89" s="142"/>
      <c r="B89" s="29"/>
      <c r="C89" s="12" t="s">
        <v>56</v>
      </c>
      <c r="D89" s="207" t="s">
        <v>7</v>
      </c>
      <c r="E89" s="1367" t="s">
        <v>89</v>
      </c>
      <c r="F89" s="1367" t="s">
        <v>89</v>
      </c>
      <c r="G89" s="1366" t="s">
        <v>138</v>
      </c>
      <c r="H89" s="1367"/>
      <c r="I89" s="1367"/>
      <c r="J89" s="1367"/>
      <c r="K89" s="1367"/>
      <c r="L89" s="1367" t="s">
        <v>89</v>
      </c>
      <c r="M89" s="1367" t="s">
        <v>89</v>
      </c>
      <c r="N89" s="1366" t="s">
        <v>138</v>
      </c>
      <c r="O89" s="1367"/>
      <c r="P89" s="1367"/>
      <c r="Q89" s="1367"/>
      <c r="R89" s="1367"/>
      <c r="S89" s="1367" t="s">
        <v>89</v>
      </c>
      <c r="T89" s="1367" t="s">
        <v>89</v>
      </c>
      <c r="U89" s="1974" t="s">
        <v>243</v>
      </c>
      <c r="V89" s="1367"/>
      <c r="W89" s="1367"/>
      <c r="X89" s="1367"/>
      <c r="Y89" s="1367"/>
      <c r="Z89" s="1367" t="s">
        <v>89</v>
      </c>
      <c r="AA89" s="1367" t="s">
        <v>89</v>
      </c>
      <c r="AB89" s="1366" t="s">
        <v>138</v>
      </c>
      <c r="AC89" s="1367"/>
      <c r="AD89" s="1367"/>
      <c r="AE89" s="1367"/>
      <c r="AF89" s="1367"/>
      <c r="AG89" s="1367" t="s">
        <v>89</v>
      </c>
      <c r="AH89" s="1367" t="s">
        <v>89</v>
      </c>
      <c r="AI89" s="1965" t="s">
        <v>138</v>
      </c>
      <c r="AJ89" s="212"/>
      <c r="AK89" s="213"/>
    </row>
    <row r="90" spans="1:37">
      <c r="A90" s="142"/>
      <c r="B90" s="29"/>
      <c r="C90" s="12"/>
      <c r="D90" s="207"/>
      <c r="E90" s="1345"/>
      <c r="F90" s="1345" t="s">
        <v>11</v>
      </c>
      <c r="G90" s="1344"/>
      <c r="H90" s="1345"/>
      <c r="I90" s="1345"/>
      <c r="J90" s="1345"/>
      <c r="K90" s="1345"/>
      <c r="L90" s="1345"/>
      <c r="M90" s="1345"/>
      <c r="N90" s="1344"/>
      <c r="O90" s="1345"/>
      <c r="P90" s="1345"/>
      <c r="Q90" s="1345"/>
      <c r="R90" s="1345"/>
      <c r="S90" s="1348" t="s">
        <v>11</v>
      </c>
      <c r="T90" s="1345" t="s">
        <v>11</v>
      </c>
      <c r="U90" s="1975" t="s">
        <v>341</v>
      </c>
      <c r="V90" s="1345"/>
      <c r="W90" s="1345"/>
      <c r="X90" s="1345"/>
      <c r="Y90" s="1345"/>
      <c r="Z90" s="1345"/>
      <c r="AA90" s="1345"/>
      <c r="AB90" s="1344"/>
      <c r="AC90" s="1345"/>
      <c r="AD90" s="1345"/>
      <c r="AE90" s="1345"/>
      <c r="AF90" s="1345"/>
      <c r="AG90" s="1348" t="s">
        <v>11</v>
      </c>
      <c r="AH90" s="1345" t="s">
        <v>11</v>
      </c>
      <c r="AI90" s="1969"/>
      <c r="AJ90" s="212"/>
      <c r="AK90" s="213"/>
    </row>
    <row r="91" spans="1:37">
      <c r="A91" s="142"/>
      <c r="B91" s="214">
        <v>955</v>
      </c>
      <c r="C91" s="12"/>
      <c r="D91" s="215" t="s">
        <v>54</v>
      </c>
      <c r="E91" s="1345">
        <v>4</v>
      </c>
      <c r="F91" s="1345">
        <v>4</v>
      </c>
      <c r="G91" s="1344">
        <v>7</v>
      </c>
      <c r="H91" s="1345"/>
      <c r="I91" s="1345"/>
      <c r="J91" s="1345"/>
      <c r="K91" s="1345"/>
      <c r="L91" s="1345">
        <v>4</v>
      </c>
      <c r="M91" s="1345">
        <v>4</v>
      </c>
      <c r="N91" s="1344">
        <v>7</v>
      </c>
      <c r="O91" s="1345"/>
      <c r="P91" s="1345"/>
      <c r="Q91" s="1345"/>
      <c r="R91" s="1345"/>
      <c r="S91" s="1345">
        <v>4</v>
      </c>
      <c r="T91" s="1345">
        <v>4</v>
      </c>
      <c r="U91" s="1344"/>
      <c r="V91" s="1345"/>
      <c r="W91" s="1345"/>
      <c r="X91" s="1345"/>
      <c r="Y91" s="1345"/>
      <c r="Z91" s="1345">
        <v>4</v>
      </c>
      <c r="AA91" s="1345">
        <v>4</v>
      </c>
      <c r="AB91" s="1344">
        <v>7</v>
      </c>
      <c r="AC91" s="1345"/>
      <c r="AD91" s="1345"/>
      <c r="AE91" s="1345"/>
      <c r="AF91" s="1345"/>
      <c r="AG91" s="1345">
        <v>4</v>
      </c>
      <c r="AH91" s="1345">
        <v>4</v>
      </c>
      <c r="AI91" s="1969">
        <v>7</v>
      </c>
      <c r="AJ91" s="219">
        <f>SUM(F91:AE91)</f>
        <v>49</v>
      </c>
      <c r="AK91" s="220">
        <f>SUM(F92:AE92)</f>
        <v>21</v>
      </c>
    </row>
    <row r="92" spans="1:37">
      <c r="A92" s="221"/>
      <c r="B92" s="40"/>
      <c r="C92" s="98">
        <f>SUM(AJ89:AK92)</f>
        <v>70</v>
      </c>
      <c r="D92" s="222" t="s">
        <v>55</v>
      </c>
      <c r="E92" s="1659">
        <v>3</v>
      </c>
      <c r="F92" s="1659">
        <v>3</v>
      </c>
      <c r="G92" s="1660"/>
      <c r="H92" s="1659"/>
      <c r="I92" s="1659"/>
      <c r="J92" s="1659"/>
      <c r="K92" s="1659"/>
      <c r="L92" s="1659">
        <v>3</v>
      </c>
      <c r="M92" s="1659">
        <v>3</v>
      </c>
      <c r="N92" s="1660"/>
      <c r="O92" s="1659"/>
      <c r="P92" s="1659"/>
      <c r="Q92" s="1659"/>
      <c r="R92" s="1659"/>
      <c r="S92" s="1659">
        <v>3</v>
      </c>
      <c r="T92" s="1659">
        <v>3</v>
      </c>
      <c r="U92" s="1660"/>
      <c r="V92" s="1659"/>
      <c r="W92" s="1659"/>
      <c r="X92" s="1659"/>
      <c r="Y92" s="1659"/>
      <c r="Z92" s="1659">
        <v>3</v>
      </c>
      <c r="AA92" s="1659">
        <v>3</v>
      </c>
      <c r="AB92" s="1660"/>
      <c r="AC92" s="1659"/>
      <c r="AD92" s="1659"/>
      <c r="AE92" s="1659"/>
      <c r="AF92" s="1659"/>
      <c r="AG92" s="1659">
        <v>3</v>
      </c>
      <c r="AH92" s="1659">
        <v>3</v>
      </c>
      <c r="AI92" s="1973"/>
      <c r="AJ92" s="229"/>
      <c r="AK92" s="213"/>
    </row>
    <row r="93" spans="1:37" ht="12.75" customHeight="1">
      <c r="A93" s="142"/>
      <c r="B93" s="29"/>
      <c r="C93" s="2372" t="s">
        <v>57</v>
      </c>
      <c r="D93" s="242" t="s">
        <v>7</v>
      </c>
      <c r="E93" s="1367" t="s">
        <v>29</v>
      </c>
      <c r="F93" s="1367" t="s">
        <v>29</v>
      </c>
      <c r="G93" s="1366" t="s">
        <v>88</v>
      </c>
      <c r="H93" s="1367" t="s">
        <v>31</v>
      </c>
      <c r="I93" s="1367" t="s">
        <v>31</v>
      </c>
      <c r="J93" s="1976"/>
      <c r="K93" s="1976"/>
      <c r="L93" s="1976"/>
      <c r="M93" s="1976"/>
      <c r="N93" s="1976"/>
      <c r="O93" s="1976"/>
      <c r="P93" s="1976"/>
      <c r="Q93" s="1976"/>
      <c r="R93" s="1367" t="s">
        <v>31</v>
      </c>
      <c r="S93" s="1367" t="s">
        <v>29</v>
      </c>
      <c r="T93" s="1367" t="s">
        <v>29</v>
      </c>
      <c r="U93" s="1366"/>
      <c r="V93" s="1367" t="s">
        <v>31</v>
      </c>
      <c r="W93" s="1367" t="s">
        <v>31</v>
      </c>
      <c r="X93" s="1390"/>
      <c r="Y93" s="1367"/>
      <c r="Z93" s="1367"/>
      <c r="AA93" s="1390"/>
      <c r="AB93" s="1366"/>
      <c r="AC93" s="1367"/>
      <c r="AD93" s="1367"/>
      <c r="AE93" s="1390"/>
      <c r="AF93" s="1367" t="s">
        <v>31</v>
      </c>
      <c r="AG93" s="1367" t="s">
        <v>29</v>
      </c>
      <c r="AH93" s="1367" t="s">
        <v>29</v>
      </c>
      <c r="AI93" s="1965" t="s">
        <v>88</v>
      </c>
      <c r="AJ93" s="212"/>
      <c r="AK93" s="213"/>
    </row>
    <row r="94" spans="1:37" ht="12.75" customHeight="1">
      <c r="A94" s="142"/>
      <c r="B94" s="29"/>
      <c r="C94" s="2372"/>
      <c r="D94" s="207"/>
      <c r="E94" s="1352"/>
      <c r="F94" s="1352"/>
      <c r="G94" s="1350"/>
      <c r="H94" s="1345"/>
      <c r="I94" s="1345"/>
      <c r="J94" s="1345"/>
      <c r="K94" s="1345"/>
      <c r="L94" s="1345"/>
      <c r="M94" s="1345"/>
      <c r="N94" s="1344"/>
      <c r="O94" s="1345"/>
      <c r="P94" s="1345"/>
      <c r="Q94" s="1348"/>
      <c r="R94" s="1345"/>
      <c r="S94" s="1348"/>
      <c r="T94" s="1348"/>
      <c r="U94" s="1977" t="s">
        <v>138</v>
      </c>
      <c r="V94" s="1345"/>
      <c r="W94" s="1345"/>
      <c r="X94" s="1348" t="s">
        <v>31</v>
      </c>
      <c r="Y94" s="1345"/>
      <c r="Z94" s="1348"/>
      <c r="AA94" s="1348" t="s">
        <v>29</v>
      </c>
      <c r="AB94" s="1344"/>
      <c r="AC94" s="1345"/>
      <c r="AD94" s="1345"/>
      <c r="AE94" s="1348" t="s">
        <v>31</v>
      </c>
      <c r="AF94" s="1345"/>
      <c r="AG94" s="1348"/>
      <c r="AH94" s="1348"/>
      <c r="AI94" s="1969"/>
      <c r="AJ94" s="212"/>
      <c r="AK94" s="213"/>
    </row>
    <row r="95" spans="1:37">
      <c r="A95" s="142"/>
      <c r="B95" s="214">
        <v>1252</v>
      </c>
      <c r="C95" s="2372"/>
      <c r="D95" s="215" t="s">
        <v>54</v>
      </c>
      <c r="E95" s="1345">
        <v>5</v>
      </c>
      <c r="F95" s="1345">
        <v>5</v>
      </c>
      <c r="G95" s="1344"/>
      <c r="H95" s="1345">
        <v>7</v>
      </c>
      <c r="I95" s="1345">
        <v>7</v>
      </c>
      <c r="J95" s="1345"/>
      <c r="K95" s="1345"/>
      <c r="L95" s="1345"/>
      <c r="M95" s="1345"/>
      <c r="N95" s="1344"/>
      <c r="O95" s="1345"/>
      <c r="P95" s="1345"/>
      <c r="Q95" s="1345"/>
      <c r="R95" s="1345">
        <v>7</v>
      </c>
      <c r="S95" s="1345">
        <v>5</v>
      </c>
      <c r="T95" s="1345">
        <v>5</v>
      </c>
      <c r="U95" s="1344">
        <v>7</v>
      </c>
      <c r="V95" s="1345">
        <v>7</v>
      </c>
      <c r="W95" s="1345">
        <v>7</v>
      </c>
      <c r="X95" s="1348">
        <v>7</v>
      </c>
      <c r="Y95" s="1345"/>
      <c r="Z95" s="1345"/>
      <c r="AA95" s="1348">
        <v>5</v>
      </c>
      <c r="AB95" s="1344"/>
      <c r="AC95" s="1345"/>
      <c r="AD95" s="1345"/>
      <c r="AE95" s="1348">
        <v>7</v>
      </c>
      <c r="AF95" s="1345">
        <v>7</v>
      </c>
      <c r="AG95" s="1345">
        <v>5</v>
      </c>
      <c r="AH95" s="1345">
        <v>5</v>
      </c>
      <c r="AI95" s="1969"/>
      <c r="AJ95" s="219">
        <f>SUM(F95:AE95)</f>
        <v>76</v>
      </c>
      <c r="AK95" s="220">
        <f>SUM(F96:AE96)</f>
        <v>0</v>
      </c>
    </row>
    <row r="96" spans="1:37">
      <c r="A96" s="221"/>
      <c r="B96" s="40"/>
      <c r="C96" s="766">
        <f>SUM(AJ93:AK96)</f>
        <v>76</v>
      </c>
      <c r="D96" s="253" t="s">
        <v>55</v>
      </c>
      <c r="E96" s="1657"/>
      <c r="F96" s="1657"/>
      <c r="G96" s="1978"/>
      <c r="H96" s="1659"/>
      <c r="I96" s="1659"/>
      <c r="J96" s="1659"/>
      <c r="K96" s="1659"/>
      <c r="L96" s="1659"/>
      <c r="M96" s="1659"/>
      <c r="N96" s="1660"/>
      <c r="O96" s="1659"/>
      <c r="P96" s="1659"/>
      <c r="Q96" s="1659"/>
      <c r="R96" s="1659"/>
      <c r="S96" s="1661"/>
      <c r="T96" s="1659"/>
      <c r="U96" s="1660"/>
      <c r="V96" s="1659"/>
      <c r="W96" s="1659"/>
      <c r="X96" s="1659"/>
      <c r="Y96" s="1659"/>
      <c r="Z96" s="1659"/>
      <c r="AA96" s="1659"/>
      <c r="AB96" s="1660"/>
      <c r="AC96" s="1659"/>
      <c r="AD96" s="1659"/>
      <c r="AE96" s="1659"/>
      <c r="AF96" s="1659"/>
      <c r="AG96" s="1661"/>
      <c r="AH96" s="1659"/>
      <c r="AI96" s="1973"/>
      <c r="AJ96" s="229"/>
      <c r="AK96" s="213"/>
    </row>
    <row r="97" spans="1:37">
      <c r="A97" s="142"/>
      <c r="B97" s="29"/>
      <c r="C97" s="12" t="s">
        <v>42</v>
      </c>
      <c r="D97" s="207" t="s">
        <v>7</v>
      </c>
      <c r="E97" s="1369"/>
      <c r="F97" s="1369"/>
      <c r="G97" s="1391"/>
      <c r="H97" s="1367"/>
      <c r="I97" s="1367"/>
      <c r="J97" s="1367"/>
      <c r="K97" s="1367" t="s">
        <v>29</v>
      </c>
      <c r="L97" s="1979" t="s">
        <v>201</v>
      </c>
      <c r="M97" s="1367"/>
      <c r="N97" s="1366"/>
      <c r="O97" s="1367"/>
      <c r="P97" s="1367" t="s">
        <v>231</v>
      </c>
      <c r="Q97" s="1367"/>
      <c r="R97" s="1367" t="s">
        <v>11</v>
      </c>
      <c r="S97" s="1390"/>
      <c r="T97" s="1367"/>
      <c r="U97" s="1366"/>
      <c r="V97" s="1367"/>
      <c r="W97" s="1367"/>
      <c r="X97" s="1367"/>
      <c r="Y97" s="1367" t="s">
        <v>29</v>
      </c>
      <c r="Z97" s="1367" t="s">
        <v>29</v>
      </c>
      <c r="AA97" s="1367"/>
      <c r="AB97" s="1366"/>
      <c r="AC97" s="1367"/>
      <c r="AD97" s="1367" t="s">
        <v>231</v>
      </c>
      <c r="AE97" s="1367"/>
      <c r="AF97" s="1367"/>
      <c r="AG97" s="1390"/>
      <c r="AH97" s="1367"/>
      <c r="AI97" s="1965"/>
      <c r="AJ97" s="82"/>
      <c r="AK97" s="28"/>
    </row>
    <row r="98" spans="1:37">
      <c r="A98" s="142"/>
      <c r="B98" s="29"/>
      <c r="C98" s="12"/>
      <c r="D98" s="242"/>
      <c r="E98" s="1352"/>
      <c r="F98" s="1352"/>
      <c r="G98" s="1350"/>
      <c r="H98" s="1345"/>
      <c r="I98" s="1345"/>
      <c r="J98" s="1345"/>
      <c r="K98" s="1345"/>
      <c r="L98" s="1345"/>
      <c r="M98" s="1345"/>
      <c r="N98" s="1344"/>
      <c r="O98" s="1345"/>
      <c r="P98" s="1345"/>
      <c r="Q98" s="1345"/>
      <c r="R98" s="1345"/>
      <c r="S98" s="1348"/>
      <c r="T98" s="1345"/>
      <c r="U98" s="1344"/>
      <c r="V98" s="1345"/>
      <c r="W98" s="1345"/>
      <c r="X98" s="1345"/>
      <c r="Y98" s="1345"/>
      <c r="Z98" s="1345"/>
      <c r="AA98" s="1345"/>
      <c r="AB98" s="1344"/>
      <c r="AC98" s="1345"/>
      <c r="AD98" s="1345"/>
      <c r="AE98" s="1345"/>
      <c r="AF98" s="1345"/>
      <c r="AG98" s="1348"/>
      <c r="AH98" s="1345"/>
      <c r="AI98" s="1969"/>
      <c r="AJ98" s="245"/>
      <c r="AK98" s="28"/>
    </row>
    <row r="99" spans="1:37">
      <c r="A99" s="142"/>
      <c r="B99" s="214"/>
      <c r="C99" s="12"/>
      <c r="D99" s="215" t="s">
        <v>54</v>
      </c>
      <c r="E99" s="1352"/>
      <c r="F99" s="1352"/>
      <c r="G99" s="1350"/>
      <c r="H99" s="1345"/>
      <c r="I99" s="1345"/>
      <c r="J99" s="1345"/>
      <c r="K99" s="1345">
        <v>5</v>
      </c>
      <c r="L99" s="1345"/>
      <c r="M99" s="1345"/>
      <c r="N99" s="1344"/>
      <c r="O99" s="1345"/>
      <c r="P99" s="1345">
        <v>7</v>
      </c>
      <c r="Q99" s="1345"/>
      <c r="R99" s="1345"/>
      <c r="S99" s="1348"/>
      <c r="T99" s="1345"/>
      <c r="U99" s="1344"/>
      <c r="V99" s="1345"/>
      <c r="W99" s="1345"/>
      <c r="X99" s="1345"/>
      <c r="Y99" s="1345">
        <v>5</v>
      </c>
      <c r="Z99" s="1345">
        <v>5</v>
      </c>
      <c r="AA99" s="1345"/>
      <c r="AB99" s="1344"/>
      <c r="AC99" s="1345"/>
      <c r="AD99" s="1345">
        <v>7</v>
      </c>
      <c r="AE99" s="1345"/>
      <c r="AF99" s="1345"/>
      <c r="AG99" s="1345"/>
      <c r="AH99" s="1345"/>
      <c r="AI99" s="1969"/>
      <c r="AJ99" s="219">
        <f>SUM(F99:AE99)</f>
        <v>29</v>
      </c>
      <c r="AK99" s="220">
        <f>SUM(F100:AE100)</f>
        <v>0</v>
      </c>
    </row>
    <row r="100" spans="1:37">
      <c r="A100" s="221"/>
      <c r="B100" s="40"/>
      <c r="C100" s="98">
        <f>SUM(AJ97:AK100)</f>
        <v>29</v>
      </c>
      <c r="D100" s="222" t="s">
        <v>55</v>
      </c>
      <c r="E100" s="1657"/>
      <c r="F100" s="1657"/>
      <c r="G100" s="1978"/>
      <c r="H100" s="1659"/>
      <c r="I100" s="1659"/>
      <c r="J100" s="1659"/>
      <c r="K100" s="1659"/>
      <c r="L100" s="1659"/>
      <c r="M100" s="1659"/>
      <c r="N100" s="1660"/>
      <c r="O100" s="1659"/>
      <c r="P100" s="1659"/>
      <c r="Q100" s="1659"/>
      <c r="R100" s="1659"/>
      <c r="S100" s="1661"/>
      <c r="T100" s="1659"/>
      <c r="U100" s="1660"/>
      <c r="V100" s="1659"/>
      <c r="W100" s="1659"/>
      <c r="X100" s="1659"/>
      <c r="Y100" s="1659"/>
      <c r="Z100" s="1659"/>
      <c r="AA100" s="1659"/>
      <c r="AB100" s="1660"/>
      <c r="AC100" s="1659"/>
      <c r="AD100" s="1659"/>
      <c r="AE100" s="1659"/>
      <c r="AF100" s="1659"/>
      <c r="AG100" s="1661"/>
      <c r="AH100" s="1659"/>
      <c r="AI100" s="1973"/>
      <c r="AJ100" s="247"/>
      <c r="AK100" s="248"/>
    </row>
    <row r="101" spans="1:37" ht="12.75" customHeight="1">
      <c r="A101" s="142"/>
      <c r="B101" s="29"/>
      <c r="C101" s="2384" t="s">
        <v>58</v>
      </c>
      <c r="D101" s="242" t="s">
        <v>7</v>
      </c>
      <c r="E101" s="1367"/>
      <c r="F101" s="1369"/>
      <c r="G101" s="1980"/>
      <c r="H101" s="1667"/>
      <c r="I101" s="1367"/>
      <c r="J101" s="1367"/>
      <c r="K101" s="1367"/>
      <c r="L101" s="1367"/>
      <c r="M101" s="1367"/>
      <c r="N101" s="1366"/>
      <c r="O101" s="1367"/>
      <c r="P101" s="1367"/>
      <c r="Q101" s="1367"/>
      <c r="R101" s="1367"/>
      <c r="S101" s="1390"/>
      <c r="T101" s="1367"/>
      <c r="U101" s="1366"/>
      <c r="V101" s="1367"/>
      <c r="W101" s="1367"/>
      <c r="X101" s="1367"/>
      <c r="Y101" s="1367"/>
      <c r="Z101" s="1367"/>
      <c r="AA101" s="1367"/>
      <c r="AB101" s="1366"/>
      <c r="AC101" s="1367"/>
      <c r="AD101" s="1367"/>
      <c r="AE101" s="1367"/>
      <c r="AF101" s="1367"/>
      <c r="AG101" s="1390"/>
      <c r="AH101" s="1367"/>
      <c r="AI101" s="1965"/>
      <c r="AJ101" s="82"/>
      <c r="AK101" s="28"/>
    </row>
    <row r="102" spans="1:37">
      <c r="A102" s="142"/>
      <c r="B102" s="214"/>
      <c r="C102" s="2384"/>
      <c r="D102" s="215" t="s">
        <v>54</v>
      </c>
      <c r="E102" s="1345"/>
      <c r="F102" s="1352"/>
      <c r="G102" s="1845"/>
      <c r="H102" s="1671"/>
      <c r="I102" s="1345"/>
      <c r="J102" s="1345"/>
      <c r="K102" s="1345"/>
      <c r="L102" s="1345"/>
      <c r="M102" s="1345"/>
      <c r="N102" s="1344"/>
      <c r="O102" s="1345"/>
      <c r="P102" s="1345"/>
      <c r="Q102" s="1345"/>
      <c r="R102" s="1345"/>
      <c r="S102" s="1345"/>
      <c r="T102" s="1345"/>
      <c r="U102" s="1344"/>
      <c r="V102" s="1345"/>
      <c r="W102" s="1345"/>
      <c r="X102" s="1345"/>
      <c r="Y102" s="1345"/>
      <c r="Z102" s="1345"/>
      <c r="AA102" s="1345"/>
      <c r="AB102" s="1344"/>
      <c r="AC102" s="1345"/>
      <c r="AD102" s="1345"/>
      <c r="AE102" s="1345"/>
      <c r="AF102" s="1345"/>
      <c r="AG102" s="1345"/>
      <c r="AH102" s="1345"/>
      <c r="AI102" s="1969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1981"/>
      <c r="F103" s="1982"/>
      <c r="G103" s="1983"/>
      <c r="H103" s="1981"/>
      <c r="I103" s="1981"/>
      <c r="J103" s="1981"/>
      <c r="K103" s="1981"/>
      <c r="L103" s="1981"/>
      <c r="M103" s="1981"/>
      <c r="N103" s="1984"/>
      <c r="O103" s="1981"/>
      <c r="P103" s="1981"/>
      <c r="Q103" s="1981"/>
      <c r="R103" s="1981"/>
      <c r="S103" s="1985"/>
      <c r="T103" s="1659"/>
      <c r="U103" s="1984"/>
      <c r="V103" s="1981"/>
      <c r="W103" s="1981"/>
      <c r="X103" s="1981"/>
      <c r="Y103" s="1981"/>
      <c r="Z103" s="1981"/>
      <c r="AA103" s="1981"/>
      <c r="AB103" s="1984"/>
      <c r="AC103" s="1981"/>
      <c r="AD103" s="1981"/>
      <c r="AE103" s="1981"/>
      <c r="AF103" s="1981"/>
      <c r="AG103" s="1985"/>
      <c r="AH103" s="1659"/>
      <c r="AI103" s="1986"/>
      <c r="AJ103" s="247"/>
      <c r="AK103" s="248"/>
    </row>
    <row r="104" spans="1:37">
      <c r="A104" s="221"/>
      <c r="B104" s="249"/>
      <c r="C104" s="1987"/>
      <c r="D104" s="1988"/>
      <c r="E104" s="1989"/>
      <c r="F104" s="1989"/>
      <c r="G104" s="1989"/>
      <c r="H104" s="1989"/>
      <c r="I104" s="1989"/>
      <c r="J104" s="1989"/>
      <c r="K104" s="1989"/>
      <c r="L104" s="1989"/>
      <c r="M104" s="1989"/>
      <c r="N104" s="1989"/>
      <c r="O104" s="1989"/>
      <c r="P104" s="1989"/>
      <c r="Q104" s="1989"/>
      <c r="R104" s="1989"/>
      <c r="S104" s="1989"/>
      <c r="T104" s="1989"/>
      <c r="U104" s="1989"/>
      <c r="V104" s="1989"/>
      <c r="W104" s="1989"/>
      <c r="X104" s="1989"/>
      <c r="Y104" s="1989"/>
      <c r="Z104" s="1989"/>
      <c r="AA104" s="1989"/>
      <c r="AB104" s="1989"/>
      <c r="AC104" s="1989"/>
      <c r="AD104" s="1989"/>
      <c r="AE104" s="1989"/>
      <c r="AF104" s="1989"/>
      <c r="AG104" s="1989"/>
      <c r="AH104" s="1989"/>
      <c r="AI104" s="1990"/>
      <c r="AJ104" s="247"/>
      <c r="AK104" s="248"/>
    </row>
    <row r="105" spans="1:37">
      <c r="A105" s="142"/>
      <c r="B105" s="29"/>
      <c r="C105" s="12" t="s">
        <v>59</v>
      </c>
      <c r="D105" s="207" t="s">
        <v>7</v>
      </c>
      <c r="E105" s="1367"/>
      <c r="F105" s="1367" t="s">
        <v>11</v>
      </c>
      <c r="G105" s="1366" t="s">
        <v>203</v>
      </c>
      <c r="H105" s="1367"/>
      <c r="I105" s="1367"/>
      <c r="J105" s="1367"/>
      <c r="K105" s="1367"/>
      <c r="L105" s="1367"/>
      <c r="M105" s="1367" t="s">
        <v>11</v>
      </c>
      <c r="N105" s="1366" t="s">
        <v>201</v>
      </c>
      <c r="O105" s="1367"/>
      <c r="P105" s="1367"/>
      <c r="Q105" s="1367"/>
      <c r="R105" s="1367"/>
      <c r="S105" s="1390"/>
      <c r="T105" s="1367" t="s">
        <v>199</v>
      </c>
      <c r="U105" s="1366" t="s">
        <v>322</v>
      </c>
      <c r="V105" s="1367"/>
      <c r="W105" s="1367"/>
      <c r="X105" s="1367"/>
      <c r="Y105" s="1367"/>
      <c r="Z105" s="1367"/>
      <c r="AA105" s="1367" t="s">
        <v>11</v>
      </c>
      <c r="AB105" s="1366" t="s">
        <v>203</v>
      </c>
      <c r="AC105" s="1367"/>
      <c r="AD105" s="1367"/>
      <c r="AE105" s="1367"/>
      <c r="AF105" s="1367"/>
      <c r="AG105" s="1390"/>
      <c r="AH105" s="1367" t="s">
        <v>11</v>
      </c>
      <c r="AI105" s="1965" t="s">
        <v>201</v>
      </c>
      <c r="AJ105" s="82"/>
      <c r="AK105" s="28"/>
    </row>
    <row r="106" spans="1:37">
      <c r="A106" s="142"/>
      <c r="B106" s="214"/>
      <c r="C106" s="12"/>
      <c r="D106" s="215" t="s">
        <v>54</v>
      </c>
      <c r="E106" s="1345"/>
      <c r="F106" s="1345"/>
      <c r="G106" s="1344"/>
      <c r="H106" s="1345"/>
      <c r="I106" s="1345"/>
      <c r="J106" s="1345"/>
      <c r="K106" s="1345"/>
      <c r="L106" s="1345"/>
      <c r="M106" s="1345"/>
      <c r="N106" s="1344"/>
      <c r="O106" s="1345"/>
      <c r="P106" s="1345"/>
      <c r="Q106" s="1345"/>
      <c r="R106" s="1345"/>
      <c r="S106" s="1348"/>
      <c r="T106" s="1345"/>
      <c r="U106" s="1344"/>
      <c r="V106" s="1345"/>
      <c r="W106" s="1345"/>
      <c r="X106" s="1345"/>
      <c r="Y106" s="1345"/>
      <c r="Z106" s="1345"/>
      <c r="AA106" s="1345"/>
      <c r="AB106" s="1344"/>
      <c r="AC106" s="1345"/>
      <c r="AD106" s="1345"/>
      <c r="AE106" s="1345"/>
      <c r="AF106" s="1345"/>
      <c r="AG106" s="1348"/>
      <c r="AH106" s="1345"/>
      <c r="AI106" s="1969"/>
      <c r="AJ106" s="219">
        <f>SUM(F106:AE106)</f>
        <v>0</v>
      </c>
      <c r="AK106" s="220">
        <f>SUM(F107:AE107)</f>
        <v>0</v>
      </c>
    </row>
    <row r="107" spans="1:37">
      <c r="A107" s="221"/>
      <c r="B107" s="249"/>
      <c r="C107" s="250">
        <f>SUM(AJ106:AK107)</f>
        <v>0</v>
      </c>
      <c r="D107" s="222" t="s">
        <v>55</v>
      </c>
      <c r="E107" s="1981"/>
      <c r="F107" s="1981"/>
      <c r="G107" s="1984"/>
      <c r="H107" s="1981"/>
      <c r="I107" s="1981"/>
      <c r="J107" s="1981"/>
      <c r="K107" s="1981"/>
      <c r="L107" s="1981"/>
      <c r="M107" s="1981"/>
      <c r="N107" s="1660"/>
      <c r="O107" s="1981"/>
      <c r="P107" s="1981"/>
      <c r="Q107" s="1981"/>
      <c r="R107" s="1981"/>
      <c r="S107" s="1985"/>
      <c r="T107" s="1981"/>
      <c r="U107" s="1984"/>
      <c r="V107" s="1981"/>
      <c r="W107" s="1981"/>
      <c r="X107" s="1981"/>
      <c r="Y107" s="1981"/>
      <c r="Z107" s="1981"/>
      <c r="AA107" s="1981"/>
      <c r="AB107" s="1984"/>
      <c r="AC107" s="1981"/>
      <c r="AD107" s="1981"/>
      <c r="AE107" s="1981"/>
      <c r="AF107" s="1981"/>
      <c r="AG107" s="1985"/>
      <c r="AH107" s="1981"/>
      <c r="AI107" s="1986"/>
      <c r="AJ107" s="247"/>
      <c r="AK107" s="248"/>
    </row>
    <row r="108" spans="1:37">
      <c r="A108" s="142"/>
      <c r="B108" s="29"/>
      <c r="C108" s="12" t="s">
        <v>484</v>
      </c>
      <c r="D108" s="207" t="s">
        <v>7</v>
      </c>
      <c r="E108" s="1847"/>
      <c r="F108" s="1847"/>
      <c r="G108" s="1851"/>
      <c r="H108" s="1847"/>
      <c r="I108" s="1847"/>
      <c r="J108" s="1847"/>
      <c r="K108" s="1847"/>
      <c r="L108" s="1847"/>
      <c r="M108" s="1847"/>
      <c r="N108" s="1851"/>
      <c r="O108" s="1847"/>
      <c r="P108" s="1847"/>
      <c r="Q108" s="1847"/>
      <c r="R108" s="1847"/>
      <c r="S108" s="1852"/>
      <c r="T108" s="1847"/>
      <c r="U108" s="1851"/>
      <c r="V108" s="1847"/>
      <c r="W108" s="1847"/>
      <c r="X108" s="1847"/>
      <c r="Y108" s="1847"/>
      <c r="Z108" s="1847"/>
      <c r="AA108" s="1847"/>
      <c r="AB108" s="1851"/>
      <c r="AC108" s="1847"/>
      <c r="AD108" s="1847"/>
      <c r="AE108" s="1847"/>
      <c r="AF108" s="1847"/>
      <c r="AG108" s="1852"/>
      <c r="AH108" s="1847"/>
      <c r="AI108" s="1991"/>
      <c r="AJ108" s="82"/>
      <c r="AK108" s="28"/>
    </row>
    <row r="109" spans="1:37">
      <c r="A109" s="142"/>
      <c r="B109" s="214"/>
      <c r="C109" s="12"/>
      <c r="D109" s="215" t="s">
        <v>54</v>
      </c>
      <c r="E109" s="1853"/>
      <c r="F109" s="1853"/>
      <c r="G109" s="1855"/>
      <c r="H109" s="1853"/>
      <c r="I109" s="1853"/>
      <c r="J109" s="1853"/>
      <c r="K109" s="1853"/>
      <c r="L109" s="1853"/>
      <c r="M109" s="1853"/>
      <c r="N109" s="1855"/>
      <c r="O109" s="1853"/>
      <c r="P109" s="1853"/>
      <c r="Q109" s="1853"/>
      <c r="R109" s="1853"/>
      <c r="S109" s="1853"/>
      <c r="T109" s="1853"/>
      <c r="U109" s="1855"/>
      <c r="V109" s="1853"/>
      <c r="W109" s="1853"/>
      <c r="X109" s="1853"/>
      <c r="Y109" s="1853"/>
      <c r="Z109" s="1853"/>
      <c r="AA109" s="1853"/>
      <c r="AB109" s="1855"/>
      <c r="AC109" s="1853"/>
      <c r="AD109" s="1853"/>
      <c r="AE109" s="1853"/>
      <c r="AF109" s="1853"/>
      <c r="AG109" s="1853"/>
      <c r="AH109" s="1853"/>
      <c r="AI109" s="1992"/>
      <c r="AJ109" s="219">
        <f>SUM(F109:AE109)</f>
        <v>0</v>
      </c>
      <c r="AK109" s="220">
        <f>SUM(F110:AE110)</f>
        <v>0</v>
      </c>
    </row>
    <row r="110" spans="1:37">
      <c r="A110" s="221"/>
      <c r="B110" s="249"/>
      <c r="C110" s="250">
        <f>SUM(AJ109:AK110)</f>
        <v>0</v>
      </c>
      <c r="D110" s="222" t="s">
        <v>55</v>
      </c>
      <c r="E110" s="1993"/>
      <c r="F110" s="1993"/>
      <c r="G110" s="1994"/>
      <c r="H110" s="1993"/>
      <c r="I110" s="1993"/>
      <c r="J110" s="1993"/>
      <c r="K110" s="1993"/>
      <c r="L110" s="1993"/>
      <c r="M110" s="1993"/>
      <c r="N110" s="1994"/>
      <c r="O110" s="1993"/>
      <c r="P110" s="1993"/>
      <c r="Q110" s="1993"/>
      <c r="R110" s="1993"/>
      <c r="S110" s="1995"/>
      <c r="T110" s="1993"/>
      <c r="U110" s="1994"/>
      <c r="V110" s="1993"/>
      <c r="W110" s="1993"/>
      <c r="X110" s="1993"/>
      <c r="Y110" s="1993"/>
      <c r="Z110" s="1993"/>
      <c r="AA110" s="1993"/>
      <c r="AB110" s="1994"/>
      <c r="AC110" s="1993"/>
      <c r="AD110" s="1993"/>
      <c r="AE110" s="1993"/>
      <c r="AF110" s="1993"/>
      <c r="AG110" s="1995"/>
      <c r="AH110" s="1993"/>
      <c r="AI110" s="1996"/>
      <c r="AJ110" s="247"/>
      <c r="AK110" s="248"/>
    </row>
    <row r="111" spans="1:37">
      <c r="A111" s="1997" t="s">
        <v>4</v>
      </c>
      <c r="B111" s="1998" t="s">
        <v>5</v>
      </c>
      <c r="C111" s="1999" t="s">
        <v>27</v>
      </c>
      <c r="D111" s="2000"/>
      <c r="E111" s="2000"/>
      <c r="F111" s="2000"/>
      <c r="G111" s="2001"/>
      <c r="H111" s="2001"/>
      <c r="I111" s="2001"/>
      <c r="J111" s="2001"/>
      <c r="K111" s="2001"/>
      <c r="L111" s="2001"/>
      <c r="M111" s="2001"/>
      <c r="N111" s="2001"/>
      <c r="O111" s="2001"/>
      <c r="P111" s="2001"/>
      <c r="Q111" s="2001"/>
      <c r="R111" s="2001"/>
      <c r="S111" s="2001"/>
      <c r="T111" s="2000"/>
      <c r="U111" s="2000"/>
      <c r="V111" s="2001"/>
      <c r="W111" s="2000"/>
      <c r="X111" s="2001"/>
      <c r="Y111" s="2001"/>
      <c r="Z111" s="2000"/>
      <c r="AA111" s="2000"/>
      <c r="AB111" s="2000"/>
      <c r="AC111" s="2000"/>
      <c r="AD111" s="2000"/>
      <c r="AE111" s="2000"/>
      <c r="AF111" s="2000"/>
      <c r="AG111" s="2001"/>
      <c r="AH111" s="2000"/>
      <c r="AI111" s="2000"/>
      <c r="AJ111" s="258"/>
      <c r="AK111" s="248"/>
    </row>
    <row r="112" spans="1:37">
      <c r="A112" s="2002">
        <v>5</v>
      </c>
      <c r="B112" s="2003"/>
      <c r="C112" s="2004" t="s">
        <v>60</v>
      </c>
      <c r="D112" s="2002" t="s">
        <v>29</v>
      </c>
      <c r="E112" s="2005">
        <f t="shared" ref="E112:AI112" si="13">COUNTIF(E$335:E$353,$D$363)</f>
        <v>0</v>
      </c>
      <c r="F112" s="2005">
        <f t="shared" si="13"/>
        <v>0</v>
      </c>
      <c r="G112" s="2005">
        <f t="shared" si="13"/>
        <v>0</v>
      </c>
      <c r="H112" s="2005">
        <f t="shared" si="13"/>
        <v>0</v>
      </c>
      <c r="I112" s="2005">
        <f t="shared" si="13"/>
        <v>0</v>
      </c>
      <c r="J112" s="2005">
        <f t="shared" si="13"/>
        <v>0</v>
      </c>
      <c r="K112" s="2005">
        <f t="shared" si="13"/>
        <v>0</v>
      </c>
      <c r="L112" s="2005">
        <f t="shared" si="13"/>
        <v>0</v>
      </c>
      <c r="M112" s="2005">
        <f t="shared" si="13"/>
        <v>0</v>
      </c>
      <c r="N112" s="2005">
        <f t="shared" si="13"/>
        <v>0</v>
      </c>
      <c r="O112" s="2005">
        <f t="shared" si="13"/>
        <v>0</v>
      </c>
      <c r="P112" s="2005">
        <f t="shared" si="13"/>
        <v>0</v>
      </c>
      <c r="Q112" s="2005">
        <f t="shared" si="13"/>
        <v>0</v>
      </c>
      <c r="R112" s="2005">
        <f t="shared" si="13"/>
        <v>0</v>
      </c>
      <c r="S112" s="2005">
        <f t="shared" si="13"/>
        <v>0</v>
      </c>
      <c r="T112" s="2005">
        <f t="shared" si="13"/>
        <v>0</v>
      </c>
      <c r="U112" s="2005">
        <f t="shared" si="13"/>
        <v>0</v>
      </c>
      <c r="V112" s="2005">
        <f t="shared" si="13"/>
        <v>0</v>
      </c>
      <c r="W112" s="2005">
        <f t="shared" si="13"/>
        <v>0</v>
      </c>
      <c r="X112" s="2005">
        <f t="shared" si="13"/>
        <v>0</v>
      </c>
      <c r="Y112" s="2005">
        <f t="shared" si="13"/>
        <v>0</v>
      </c>
      <c r="Z112" s="2005">
        <f t="shared" si="13"/>
        <v>0</v>
      </c>
      <c r="AA112" s="2005">
        <f t="shared" si="13"/>
        <v>0</v>
      </c>
      <c r="AB112" s="2005">
        <f t="shared" si="13"/>
        <v>0</v>
      </c>
      <c r="AC112" s="2005">
        <f t="shared" si="13"/>
        <v>0</v>
      </c>
      <c r="AD112" s="2005">
        <f t="shared" si="13"/>
        <v>0</v>
      </c>
      <c r="AE112" s="2005">
        <f t="shared" si="13"/>
        <v>0</v>
      </c>
      <c r="AF112" s="2005">
        <f t="shared" si="13"/>
        <v>0</v>
      </c>
      <c r="AG112" s="2005">
        <f t="shared" si="13"/>
        <v>0</v>
      </c>
      <c r="AH112" s="2005">
        <f t="shared" si="13"/>
        <v>0</v>
      </c>
      <c r="AI112" s="2005">
        <f t="shared" si="13"/>
        <v>0</v>
      </c>
      <c r="AJ112" s="28"/>
      <c r="AK112" s="28"/>
    </row>
    <row r="113" spans="1:37">
      <c r="A113" s="2002">
        <v>9</v>
      </c>
      <c r="B113" s="2002">
        <v>3</v>
      </c>
      <c r="C113" s="2004" t="s">
        <v>485</v>
      </c>
      <c r="D113" s="2002" t="s">
        <v>62</v>
      </c>
      <c r="E113" s="2005">
        <f t="shared" ref="E113:AI113" si="14">COUNTIF(E$335:E$353,$D$364)</f>
        <v>0</v>
      </c>
      <c r="F113" s="2005">
        <f t="shared" si="14"/>
        <v>0</v>
      </c>
      <c r="G113" s="2005">
        <f t="shared" si="14"/>
        <v>0</v>
      </c>
      <c r="H113" s="2005">
        <f t="shared" si="14"/>
        <v>0</v>
      </c>
      <c r="I113" s="2005">
        <f t="shared" si="14"/>
        <v>0</v>
      </c>
      <c r="J113" s="2005">
        <f t="shared" si="14"/>
        <v>0</v>
      </c>
      <c r="K113" s="2005">
        <f t="shared" si="14"/>
        <v>0</v>
      </c>
      <c r="L113" s="2005">
        <f t="shared" si="14"/>
        <v>0</v>
      </c>
      <c r="M113" s="2005">
        <f t="shared" si="14"/>
        <v>0</v>
      </c>
      <c r="N113" s="2005">
        <f t="shared" si="14"/>
        <v>0</v>
      </c>
      <c r="O113" s="2005">
        <f t="shared" si="14"/>
        <v>0</v>
      </c>
      <c r="P113" s="2005">
        <f t="shared" si="14"/>
        <v>0</v>
      </c>
      <c r="Q113" s="2005">
        <f t="shared" si="14"/>
        <v>0</v>
      </c>
      <c r="R113" s="2005">
        <f t="shared" si="14"/>
        <v>0</v>
      </c>
      <c r="S113" s="2005">
        <f t="shared" si="14"/>
        <v>0</v>
      </c>
      <c r="T113" s="2005">
        <f t="shared" si="14"/>
        <v>0</v>
      </c>
      <c r="U113" s="2005">
        <f t="shared" si="14"/>
        <v>0</v>
      </c>
      <c r="V113" s="2005">
        <f t="shared" si="14"/>
        <v>0</v>
      </c>
      <c r="W113" s="2005">
        <f t="shared" si="14"/>
        <v>0</v>
      </c>
      <c r="X113" s="2005">
        <f t="shared" si="14"/>
        <v>0</v>
      </c>
      <c r="Y113" s="2005">
        <f t="shared" si="14"/>
        <v>0</v>
      </c>
      <c r="Z113" s="2005">
        <f t="shared" si="14"/>
        <v>0</v>
      </c>
      <c r="AA113" s="2005">
        <f t="shared" si="14"/>
        <v>0</v>
      </c>
      <c r="AB113" s="2005">
        <f t="shared" si="14"/>
        <v>0</v>
      </c>
      <c r="AC113" s="2005">
        <f t="shared" si="14"/>
        <v>0</v>
      </c>
      <c r="AD113" s="2005">
        <f t="shared" si="14"/>
        <v>0</v>
      </c>
      <c r="AE113" s="2005">
        <f t="shared" si="14"/>
        <v>0</v>
      </c>
      <c r="AF113" s="2005">
        <f t="shared" si="14"/>
        <v>0</v>
      </c>
      <c r="AG113" s="2005">
        <f t="shared" si="14"/>
        <v>0</v>
      </c>
      <c r="AH113" s="2005">
        <f t="shared" si="14"/>
        <v>0</v>
      </c>
      <c r="AI113" s="2005">
        <f t="shared" si="14"/>
        <v>0</v>
      </c>
      <c r="AJ113" s="266"/>
      <c r="AK113" s="266"/>
    </row>
    <row r="114" spans="1:37">
      <c r="A114" s="2002">
        <v>7</v>
      </c>
      <c r="B114" s="2002"/>
      <c r="C114" s="2004" t="s">
        <v>486</v>
      </c>
      <c r="D114" s="2002" t="s">
        <v>31</v>
      </c>
      <c r="E114" s="2005">
        <f t="shared" ref="E114:AI114" si="15">COUNTIF(E$335:E$353,$D$365)</f>
        <v>0</v>
      </c>
      <c r="F114" s="2005">
        <f t="shared" si="15"/>
        <v>0</v>
      </c>
      <c r="G114" s="2005">
        <f t="shared" si="15"/>
        <v>0</v>
      </c>
      <c r="H114" s="2005">
        <f t="shared" si="15"/>
        <v>0</v>
      </c>
      <c r="I114" s="2005">
        <f t="shared" si="15"/>
        <v>0</v>
      </c>
      <c r="J114" s="2005">
        <f t="shared" si="15"/>
        <v>0</v>
      </c>
      <c r="K114" s="2005">
        <f t="shared" si="15"/>
        <v>0</v>
      </c>
      <c r="L114" s="2005">
        <f t="shared" si="15"/>
        <v>0</v>
      </c>
      <c r="M114" s="2005">
        <f t="shared" si="15"/>
        <v>0</v>
      </c>
      <c r="N114" s="2005">
        <f t="shared" si="15"/>
        <v>0</v>
      </c>
      <c r="O114" s="2005">
        <f t="shared" si="15"/>
        <v>0</v>
      </c>
      <c r="P114" s="2005">
        <f t="shared" si="15"/>
        <v>0</v>
      </c>
      <c r="Q114" s="2005">
        <f t="shared" si="15"/>
        <v>0</v>
      </c>
      <c r="R114" s="2005">
        <f t="shared" si="15"/>
        <v>0</v>
      </c>
      <c r="S114" s="2005">
        <f t="shared" si="15"/>
        <v>0</v>
      </c>
      <c r="T114" s="2005">
        <f t="shared" si="15"/>
        <v>0</v>
      </c>
      <c r="U114" s="2005">
        <f t="shared" si="15"/>
        <v>0</v>
      </c>
      <c r="V114" s="2005">
        <f t="shared" si="15"/>
        <v>0</v>
      </c>
      <c r="W114" s="2005">
        <f t="shared" si="15"/>
        <v>0</v>
      </c>
      <c r="X114" s="2005">
        <f t="shared" si="15"/>
        <v>0</v>
      </c>
      <c r="Y114" s="2005">
        <f t="shared" si="15"/>
        <v>0</v>
      </c>
      <c r="Z114" s="2005">
        <f t="shared" si="15"/>
        <v>0</v>
      </c>
      <c r="AA114" s="2005">
        <f t="shared" si="15"/>
        <v>0</v>
      </c>
      <c r="AB114" s="2005">
        <f t="shared" si="15"/>
        <v>0</v>
      </c>
      <c r="AC114" s="2005">
        <f t="shared" si="15"/>
        <v>0</v>
      </c>
      <c r="AD114" s="2005">
        <f t="shared" si="15"/>
        <v>0</v>
      </c>
      <c r="AE114" s="2005">
        <f t="shared" si="15"/>
        <v>0</v>
      </c>
      <c r="AF114" s="2005">
        <f t="shared" si="15"/>
        <v>0</v>
      </c>
      <c r="AG114" s="2005">
        <f t="shared" si="15"/>
        <v>0</v>
      </c>
      <c r="AH114" s="2005">
        <f t="shared" si="15"/>
        <v>0</v>
      </c>
      <c r="AI114" s="2005">
        <f t="shared" si="15"/>
        <v>0</v>
      </c>
      <c r="AJ114" s="266"/>
      <c r="AK114" s="266"/>
    </row>
    <row r="115" spans="1:37">
      <c r="A115" s="2002">
        <v>5</v>
      </c>
      <c r="B115" s="2002"/>
      <c r="C115" s="2004" t="s">
        <v>487</v>
      </c>
      <c r="D115" s="2002" t="s">
        <v>231</v>
      </c>
      <c r="E115" s="2005">
        <f t="shared" ref="E115:AI115" si="16">COUNTIF(E$335:E$353,$D$366)</f>
        <v>0</v>
      </c>
      <c r="F115" s="2005">
        <f t="shared" si="16"/>
        <v>0</v>
      </c>
      <c r="G115" s="2005">
        <f t="shared" si="16"/>
        <v>0</v>
      </c>
      <c r="H115" s="2005">
        <f t="shared" si="16"/>
        <v>0</v>
      </c>
      <c r="I115" s="2005">
        <f t="shared" si="16"/>
        <v>0</v>
      </c>
      <c r="J115" s="2005">
        <f t="shared" si="16"/>
        <v>0</v>
      </c>
      <c r="K115" s="2005">
        <f t="shared" si="16"/>
        <v>0</v>
      </c>
      <c r="L115" s="2005">
        <f t="shared" si="16"/>
        <v>0</v>
      </c>
      <c r="M115" s="2005">
        <f t="shared" si="16"/>
        <v>0</v>
      </c>
      <c r="N115" s="2005">
        <f t="shared" si="16"/>
        <v>0</v>
      </c>
      <c r="O115" s="2005">
        <f t="shared" si="16"/>
        <v>0</v>
      </c>
      <c r="P115" s="2005">
        <f t="shared" si="16"/>
        <v>0</v>
      </c>
      <c r="Q115" s="2005">
        <f t="shared" si="16"/>
        <v>0</v>
      </c>
      <c r="R115" s="2005">
        <f t="shared" si="16"/>
        <v>0</v>
      </c>
      <c r="S115" s="2005">
        <f t="shared" si="16"/>
        <v>0</v>
      </c>
      <c r="T115" s="2005">
        <f t="shared" si="16"/>
        <v>0</v>
      </c>
      <c r="U115" s="2005">
        <f t="shared" si="16"/>
        <v>0</v>
      </c>
      <c r="V115" s="2005">
        <f t="shared" si="16"/>
        <v>0</v>
      </c>
      <c r="W115" s="2005">
        <f t="shared" si="16"/>
        <v>0</v>
      </c>
      <c r="X115" s="2005">
        <f t="shared" si="16"/>
        <v>0</v>
      </c>
      <c r="Y115" s="2005">
        <f t="shared" si="16"/>
        <v>0</v>
      </c>
      <c r="Z115" s="2005">
        <f t="shared" si="16"/>
        <v>0</v>
      </c>
      <c r="AA115" s="2005">
        <f t="shared" si="16"/>
        <v>0</v>
      </c>
      <c r="AB115" s="2005">
        <f t="shared" si="16"/>
        <v>0</v>
      </c>
      <c r="AC115" s="2005">
        <f t="shared" si="16"/>
        <v>0</v>
      </c>
      <c r="AD115" s="2005">
        <f t="shared" si="16"/>
        <v>0</v>
      </c>
      <c r="AE115" s="2005">
        <f t="shared" si="16"/>
        <v>0</v>
      </c>
      <c r="AF115" s="2005">
        <f t="shared" si="16"/>
        <v>0</v>
      </c>
      <c r="AG115" s="2005">
        <f t="shared" si="16"/>
        <v>0</v>
      </c>
      <c r="AH115" s="2005">
        <f t="shared" si="16"/>
        <v>0</v>
      </c>
      <c r="AI115" s="2005">
        <f t="shared" si="16"/>
        <v>0</v>
      </c>
      <c r="AJ115" s="266"/>
      <c r="AK115" s="266"/>
    </row>
    <row r="116" spans="1:37">
      <c r="A116" s="2002">
        <v>7</v>
      </c>
      <c r="B116" s="2002"/>
      <c r="C116" s="2004" t="s">
        <v>488</v>
      </c>
      <c r="D116" s="2002" t="s">
        <v>140</v>
      </c>
      <c r="E116" s="2005">
        <f t="shared" ref="E116:AI116" si="17">COUNTIF(E$335:E$353,$D$367)</f>
        <v>0</v>
      </c>
      <c r="F116" s="2005">
        <f t="shared" si="17"/>
        <v>0</v>
      </c>
      <c r="G116" s="2005">
        <f t="shared" si="17"/>
        <v>0</v>
      </c>
      <c r="H116" s="2005">
        <f t="shared" si="17"/>
        <v>0</v>
      </c>
      <c r="I116" s="2005">
        <f t="shared" si="17"/>
        <v>0</v>
      </c>
      <c r="J116" s="2005">
        <f t="shared" si="17"/>
        <v>0</v>
      </c>
      <c r="K116" s="2005">
        <f t="shared" si="17"/>
        <v>0</v>
      </c>
      <c r="L116" s="2005">
        <f t="shared" si="17"/>
        <v>0</v>
      </c>
      <c r="M116" s="2005">
        <f t="shared" si="17"/>
        <v>0</v>
      </c>
      <c r="N116" s="2005">
        <f t="shared" si="17"/>
        <v>0</v>
      </c>
      <c r="O116" s="2005">
        <f t="shared" si="17"/>
        <v>0</v>
      </c>
      <c r="P116" s="2005">
        <f t="shared" si="17"/>
        <v>0</v>
      </c>
      <c r="Q116" s="2005">
        <f t="shared" si="17"/>
        <v>0</v>
      </c>
      <c r="R116" s="2005">
        <f t="shared" si="17"/>
        <v>0</v>
      </c>
      <c r="S116" s="2005">
        <f t="shared" si="17"/>
        <v>0</v>
      </c>
      <c r="T116" s="2005">
        <f t="shared" si="17"/>
        <v>0</v>
      </c>
      <c r="U116" s="2005">
        <f t="shared" si="17"/>
        <v>0</v>
      </c>
      <c r="V116" s="2005">
        <f t="shared" si="17"/>
        <v>0</v>
      </c>
      <c r="W116" s="2005">
        <f t="shared" si="17"/>
        <v>0</v>
      </c>
      <c r="X116" s="2005">
        <f t="shared" si="17"/>
        <v>0</v>
      </c>
      <c r="Y116" s="2005">
        <f t="shared" si="17"/>
        <v>0</v>
      </c>
      <c r="Z116" s="2005">
        <f t="shared" si="17"/>
        <v>0</v>
      </c>
      <c r="AA116" s="2005">
        <f t="shared" si="17"/>
        <v>0</v>
      </c>
      <c r="AB116" s="2005">
        <f t="shared" si="17"/>
        <v>0</v>
      </c>
      <c r="AC116" s="2005">
        <f t="shared" si="17"/>
        <v>0</v>
      </c>
      <c r="AD116" s="2005">
        <f t="shared" si="17"/>
        <v>0</v>
      </c>
      <c r="AE116" s="2005">
        <f t="shared" si="17"/>
        <v>0</v>
      </c>
      <c r="AF116" s="2005">
        <f t="shared" si="17"/>
        <v>0</v>
      </c>
      <c r="AG116" s="2005">
        <f t="shared" si="17"/>
        <v>0</v>
      </c>
      <c r="AH116" s="2005">
        <f t="shared" si="17"/>
        <v>0</v>
      </c>
      <c r="AI116" s="2005">
        <f t="shared" si="17"/>
        <v>0</v>
      </c>
      <c r="AJ116" s="266"/>
      <c r="AK116" s="266"/>
    </row>
    <row r="117" spans="1:37">
      <c r="A117" s="2002">
        <v>7</v>
      </c>
      <c r="B117" s="2002"/>
      <c r="C117" s="2004" t="s">
        <v>214</v>
      </c>
      <c r="D117" s="2002" t="s">
        <v>138</v>
      </c>
      <c r="E117" s="2005">
        <f t="shared" ref="E117:AI117" si="18">COUNTIF(E$335:E$353,$D$368)</f>
        <v>0</v>
      </c>
      <c r="F117" s="2005">
        <f t="shared" si="18"/>
        <v>0</v>
      </c>
      <c r="G117" s="2005">
        <f t="shared" si="18"/>
        <v>0</v>
      </c>
      <c r="H117" s="2005">
        <f t="shared" si="18"/>
        <v>0</v>
      </c>
      <c r="I117" s="2005">
        <f t="shared" si="18"/>
        <v>0</v>
      </c>
      <c r="J117" s="2005">
        <f t="shared" si="18"/>
        <v>0</v>
      </c>
      <c r="K117" s="2005">
        <f t="shared" si="18"/>
        <v>0</v>
      </c>
      <c r="L117" s="2005">
        <f t="shared" si="18"/>
        <v>0</v>
      </c>
      <c r="M117" s="2005">
        <f t="shared" si="18"/>
        <v>0</v>
      </c>
      <c r="N117" s="2005">
        <f t="shared" si="18"/>
        <v>0</v>
      </c>
      <c r="O117" s="2005">
        <f t="shared" si="18"/>
        <v>0</v>
      </c>
      <c r="P117" s="2005">
        <f t="shared" si="18"/>
        <v>0</v>
      </c>
      <c r="Q117" s="2005">
        <f t="shared" si="18"/>
        <v>0</v>
      </c>
      <c r="R117" s="2005">
        <f t="shared" si="18"/>
        <v>0</v>
      </c>
      <c r="S117" s="2005">
        <f t="shared" si="18"/>
        <v>0</v>
      </c>
      <c r="T117" s="2005">
        <f t="shared" si="18"/>
        <v>0</v>
      </c>
      <c r="U117" s="2005">
        <f t="shared" si="18"/>
        <v>0</v>
      </c>
      <c r="V117" s="2005">
        <f t="shared" si="18"/>
        <v>0</v>
      </c>
      <c r="W117" s="2005">
        <f t="shared" si="18"/>
        <v>0</v>
      </c>
      <c r="X117" s="2005">
        <f t="shared" si="18"/>
        <v>0</v>
      </c>
      <c r="Y117" s="2005">
        <f t="shared" si="18"/>
        <v>0</v>
      </c>
      <c r="Z117" s="2005">
        <f t="shared" si="18"/>
        <v>0</v>
      </c>
      <c r="AA117" s="2005">
        <f t="shared" si="18"/>
        <v>0</v>
      </c>
      <c r="AB117" s="2005">
        <f t="shared" si="18"/>
        <v>0</v>
      </c>
      <c r="AC117" s="2005">
        <f t="shared" si="18"/>
        <v>0</v>
      </c>
      <c r="AD117" s="2005">
        <f t="shared" si="18"/>
        <v>0</v>
      </c>
      <c r="AE117" s="2005">
        <f t="shared" si="18"/>
        <v>0</v>
      </c>
      <c r="AF117" s="2005">
        <f t="shared" si="18"/>
        <v>0</v>
      </c>
      <c r="AG117" s="2005">
        <f t="shared" si="18"/>
        <v>0</v>
      </c>
      <c r="AH117" s="2005">
        <f t="shared" si="18"/>
        <v>0</v>
      </c>
      <c r="AI117" s="2005">
        <f t="shared" si="18"/>
        <v>0</v>
      </c>
      <c r="AJ117" s="273">
        <f>SUM(F117:AC117)</f>
        <v>0</v>
      </c>
      <c r="AK117" s="133" t="s">
        <v>33</v>
      </c>
    </row>
    <row r="118" spans="1:37">
      <c r="A118" s="2002">
        <v>4</v>
      </c>
      <c r="B118" s="2002">
        <v>3</v>
      </c>
      <c r="C118" s="2004" t="s">
        <v>63</v>
      </c>
      <c r="D118" s="2002" t="s">
        <v>89</v>
      </c>
      <c r="E118" s="2005">
        <f t="shared" ref="E118:AI118" si="19">COUNTIF(E$335:E$353,$D$369)</f>
        <v>0</v>
      </c>
      <c r="F118" s="2005">
        <f t="shared" si="19"/>
        <v>0</v>
      </c>
      <c r="G118" s="2005">
        <f t="shared" si="19"/>
        <v>0</v>
      </c>
      <c r="H118" s="2005">
        <f t="shared" si="19"/>
        <v>0</v>
      </c>
      <c r="I118" s="2005">
        <f t="shared" si="19"/>
        <v>0</v>
      </c>
      <c r="J118" s="2005">
        <f t="shared" si="19"/>
        <v>0</v>
      </c>
      <c r="K118" s="2005">
        <f t="shared" si="19"/>
        <v>0</v>
      </c>
      <c r="L118" s="2005">
        <f t="shared" si="19"/>
        <v>0</v>
      </c>
      <c r="M118" s="2005">
        <f t="shared" si="19"/>
        <v>0</v>
      </c>
      <c r="N118" s="2005">
        <f t="shared" si="19"/>
        <v>0</v>
      </c>
      <c r="O118" s="2005">
        <f t="shared" si="19"/>
        <v>0</v>
      </c>
      <c r="P118" s="2005">
        <f t="shared" si="19"/>
        <v>0</v>
      </c>
      <c r="Q118" s="2005">
        <f t="shared" si="19"/>
        <v>0</v>
      </c>
      <c r="R118" s="2005">
        <f t="shared" si="19"/>
        <v>0</v>
      </c>
      <c r="S118" s="2005">
        <f t="shared" si="19"/>
        <v>0</v>
      </c>
      <c r="T118" s="2005">
        <f t="shared" si="19"/>
        <v>0</v>
      </c>
      <c r="U118" s="2005">
        <f t="shared" si="19"/>
        <v>0</v>
      </c>
      <c r="V118" s="2005">
        <f t="shared" si="19"/>
        <v>0</v>
      </c>
      <c r="W118" s="2005">
        <f t="shared" si="19"/>
        <v>0</v>
      </c>
      <c r="X118" s="2005">
        <f t="shared" si="19"/>
        <v>0</v>
      </c>
      <c r="Y118" s="2005">
        <f t="shared" si="19"/>
        <v>0</v>
      </c>
      <c r="Z118" s="2005">
        <f t="shared" si="19"/>
        <v>0</v>
      </c>
      <c r="AA118" s="2005">
        <f t="shared" si="19"/>
        <v>0</v>
      </c>
      <c r="AB118" s="2005">
        <f t="shared" si="19"/>
        <v>0</v>
      </c>
      <c r="AC118" s="2005">
        <f t="shared" si="19"/>
        <v>0</v>
      </c>
      <c r="AD118" s="2005">
        <f t="shared" si="19"/>
        <v>0</v>
      </c>
      <c r="AE118" s="2005">
        <f t="shared" si="19"/>
        <v>0</v>
      </c>
      <c r="AF118" s="2005">
        <f t="shared" si="19"/>
        <v>0</v>
      </c>
      <c r="AG118" s="2005">
        <f t="shared" si="19"/>
        <v>0</v>
      </c>
      <c r="AH118" s="2005">
        <f t="shared" si="19"/>
        <v>0</v>
      </c>
      <c r="AI118" s="2005">
        <f t="shared" si="19"/>
        <v>0</v>
      </c>
      <c r="AJ118" s="278">
        <f>SUM(AJ85:AK110)</f>
        <v>292</v>
      </c>
      <c r="AK118" s="133" t="s">
        <v>35</v>
      </c>
    </row>
    <row r="119" spans="1:37">
      <c r="A119" s="139" t="s">
        <v>36</v>
      </c>
      <c r="B119" s="198"/>
      <c r="C119" s="141">
        <f>SUM(C117:C118)</f>
        <v>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 t="s">
        <v>64</v>
      </c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</row>
    <row r="120" spans="1:37">
      <c r="A120" s="2006"/>
      <c r="B120" s="2007"/>
      <c r="C120" s="2006"/>
      <c r="D120" s="2008"/>
      <c r="E120" s="2006"/>
      <c r="F120" s="2006"/>
      <c r="G120" s="2006"/>
      <c r="H120" s="2006"/>
      <c r="I120" s="2006"/>
      <c r="J120" s="2006"/>
      <c r="K120" s="2006"/>
      <c r="L120" s="2006"/>
      <c r="M120" s="2006"/>
      <c r="N120" s="2006"/>
      <c r="O120" s="2006"/>
      <c r="P120" s="2006"/>
      <c r="Q120" s="2006"/>
      <c r="R120" s="2006"/>
      <c r="S120" s="2006"/>
      <c r="T120" s="2006"/>
      <c r="U120" s="2006"/>
      <c r="V120" s="2006"/>
      <c r="W120" s="2006"/>
      <c r="X120" s="2006"/>
      <c r="Y120" s="2006"/>
      <c r="Z120" s="2006"/>
      <c r="AA120" s="2006"/>
      <c r="AB120" s="2006"/>
      <c r="AC120" s="2006"/>
      <c r="AD120" s="2006"/>
      <c r="AE120" s="2006"/>
      <c r="AF120" s="2006"/>
      <c r="AG120" s="2006"/>
      <c r="AH120" s="2006"/>
      <c r="AI120" s="2006"/>
      <c r="AJ120" s="2006"/>
      <c r="AK120" s="2006"/>
    </row>
    <row r="121" spans="1:37">
      <c r="A121" s="2009" t="s">
        <v>32</v>
      </c>
      <c r="B121" s="2010"/>
      <c r="C121" s="2011">
        <f>SUM(AJ84:AJ99)</f>
        <v>271</v>
      </c>
      <c r="D121" s="2012"/>
      <c r="E121" s="2013">
        <f t="shared" ref="E121:AI121" si="20">SUM(E84:E102)</f>
        <v>12</v>
      </c>
      <c r="F121" s="2013">
        <f t="shared" si="20"/>
        <v>12</v>
      </c>
      <c r="G121" s="2013">
        <f t="shared" si="20"/>
        <v>7</v>
      </c>
      <c r="H121" s="2013">
        <f t="shared" si="20"/>
        <v>12</v>
      </c>
      <c r="I121" s="2013">
        <f t="shared" si="20"/>
        <v>12</v>
      </c>
      <c r="J121" s="2013">
        <f t="shared" si="20"/>
        <v>12</v>
      </c>
      <c r="K121" s="2013">
        <f t="shared" si="20"/>
        <v>12</v>
      </c>
      <c r="L121" s="2013">
        <f t="shared" si="20"/>
        <v>12</v>
      </c>
      <c r="M121" s="2013">
        <f t="shared" si="20"/>
        <v>12</v>
      </c>
      <c r="N121" s="2013">
        <f t="shared" si="20"/>
        <v>7</v>
      </c>
      <c r="O121" s="2013">
        <f t="shared" si="20"/>
        <v>12</v>
      </c>
      <c r="P121" s="2013">
        <f t="shared" si="20"/>
        <v>12</v>
      </c>
      <c r="Q121" s="2013">
        <f t="shared" si="20"/>
        <v>12</v>
      </c>
      <c r="R121" s="2013">
        <f t="shared" si="20"/>
        <v>12</v>
      </c>
      <c r="S121" s="2013">
        <f t="shared" si="20"/>
        <v>12</v>
      </c>
      <c r="T121" s="2013">
        <f t="shared" si="20"/>
        <v>12</v>
      </c>
      <c r="U121" s="2013">
        <f t="shared" si="20"/>
        <v>7</v>
      </c>
      <c r="V121" s="2013">
        <f t="shared" si="20"/>
        <v>12</v>
      </c>
      <c r="W121" s="2013">
        <f t="shared" si="20"/>
        <v>12</v>
      </c>
      <c r="X121" s="2013">
        <f t="shared" si="20"/>
        <v>12</v>
      </c>
      <c r="Y121" s="2013">
        <f t="shared" si="20"/>
        <v>12</v>
      </c>
      <c r="Z121" s="2013">
        <f t="shared" si="20"/>
        <v>12</v>
      </c>
      <c r="AA121" s="2013">
        <f t="shared" si="20"/>
        <v>12</v>
      </c>
      <c r="AB121" s="2013">
        <f t="shared" si="20"/>
        <v>7</v>
      </c>
      <c r="AC121" s="2013">
        <f t="shared" si="20"/>
        <v>12</v>
      </c>
      <c r="AD121" s="2013">
        <f t="shared" si="20"/>
        <v>12</v>
      </c>
      <c r="AE121" s="2013">
        <f t="shared" si="20"/>
        <v>12</v>
      </c>
      <c r="AF121" s="2013">
        <f t="shared" si="20"/>
        <v>12</v>
      </c>
      <c r="AG121" s="2013">
        <f t="shared" si="20"/>
        <v>12</v>
      </c>
      <c r="AH121" s="2013">
        <f t="shared" si="20"/>
        <v>12</v>
      </c>
      <c r="AI121" s="2013">
        <f t="shared" si="20"/>
        <v>7</v>
      </c>
      <c r="AJ121" s="2014">
        <f>SUM(E121:AI121)</f>
        <v>347</v>
      </c>
      <c r="AK121" s="2015" t="s">
        <v>33</v>
      </c>
    </row>
    <row r="122" spans="1:37">
      <c r="A122" s="2016" t="s">
        <v>34</v>
      </c>
      <c r="B122" s="2017"/>
      <c r="C122" s="2018">
        <f>SUM(AK84:AK99)</f>
        <v>21</v>
      </c>
      <c r="D122" s="2012"/>
      <c r="E122" s="2019">
        <f>IF(E121=12,1,"ERRORE")</f>
        <v>1</v>
      </c>
      <c r="F122" s="2019">
        <f>IF(F121=12,1,"ERRORE")</f>
        <v>1</v>
      </c>
      <c r="G122" s="2019">
        <f>IF(G121=7,1,"ERRORE")</f>
        <v>1</v>
      </c>
      <c r="H122" s="2019">
        <f t="shared" ref="H122:M122" si="21">IF(H121=12,1,"ERRORE")</f>
        <v>1</v>
      </c>
      <c r="I122" s="2019">
        <f t="shared" si="21"/>
        <v>1</v>
      </c>
      <c r="J122" s="2019">
        <f t="shared" si="21"/>
        <v>1</v>
      </c>
      <c r="K122" s="2019">
        <f t="shared" si="21"/>
        <v>1</v>
      </c>
      <c r="L122" s="2019">
        <f t="shared" si="21"/>
        <v>1</v>
      </c>
      <c r="M122" s="2019">
        <f t="shared" si="21"/>
        <v>1</v>
      </c>
      <c r="N122" s="2019">
        <f>IF(N121=7,1,"ERRORE")</f>
        <v>1</v>
      </c>
      <c r="O122" s="2019">
        <f t="shared" ref="O122:T122" si="22">IF(O121=12,1,"ERRORE")</f>
        <v>1</v>
      </c>
      <c r="P122" s="2019">
        <f t="shared" si="22"/>
        <v>1</v>
      </c>
      <c r="Q122" s="2019">
        <f t="shared" si="22"/>
        <v>1</v>
      </c>
      <c r="R122" s="2019">
        <f t="shared" si="22"/>
        <v>1</v>
      </c>
      <c r="S122" s="2019">
        <f t="shared" si="22"/>
        <v>1</v>
      </c>
      <c r="T122" s="2019">
        <f t="shared" si="22"/>
        <v>1</v>
      </c>
      <c r="U122" s="2019">
        <f>IF(U121=7,1,"ERRORE")</f>
        <v>1</v>
      </c>
      <c r="V122" s="2019">
        <f t="shared" ref="V122:AA122" si="23">IF(V121=12,1,"ERRORE")</f>
        <v>1</v>
      </c>
      <c r="W122" s="2019">
        <f t="shared" si="23"/>
        <v>1</v>
      </c>
      <c r="X122" s="2019">
        <f t="shared" si="23"/>
        <v>1</v>
      </c>
      <c r="Y122" s="2019">
        <f t="shared" si="23"/>
        <v>1</v>
      </c>
      <c r="Z122" s="2019">
        <f t="shared" si="23"/>
        <v>1</v>
      </c>
      <c r="AA122" s="2019">
        <f t="shared" si="23"/>
        <v>1</v>
      </c>
      <c r="AB122" s="2019">
        <f>IF(AB121=7,1,"ERRORE")</f>
        <v>1</v>
      </c>
      <c r="AC122" s="2019">
        <f t="shared" ref="AC122:AH122" si="24">IF(AC121=12,1,"ERRORE")</f>
        <v>1</v>
      </c>
      <c r="AD122" s="2019">
        <f t="shared" si="24"/>
        <v>1</v>
      </c>
      <c r="AE122" s="2019">
        <f t="shared" si="24"/>
        <v>1</v>
      </c>
      <c r="AF122" s="2019">
        <f t="shared" si="24"/>
        <v>1</v>
      </c>
      <c r="AG122" s="2019">
        <f t="shared" si="24"/>
        <v>1</v>
      </c>
      <c r="AH122" s="2019">
        <f t="shared" si="24"/>
        <v>1</v>
      </c>
      <c r="AI122" s="2019">
        <f>IF(AI121=7,1,"ERRORE")</f>
        <v>1</v>
      </c>
      <c r="AJ122" s="2020">
        <f>SUM(AJ84:AK99)</f>
        <v>292</v>
      </c>
      <c r="AK122" s="2015" t="s">
        <v>35</v>
      </c>
    </row>
    <row r="123" spans="1:37">
      <c r="A123" s="2009" t="s">
        <v>36</v>
      </c>
      <c r="B123" s="2010"/>
      <c r="C123" s="2021">
        <f>SUM(C121:C122)</f>
        <v>292</v>
      </c>
      <c r="D123" s="2006"/>
      <c r="E123" s="2006"/>
      <c r="F123" s="2006"/>
      <c r="G123" s="2006"/>
      <c r="H123" s="2006"/>
      <c r="I123" s="2006"/>
      <c r="J123" s="2006"/>
      <c r="K123" s="2006"/>
      <c r="L123" s="2006"/>
      <c r="M123" s="2006"/>
      <c r="N123" s="2006"/>
      <c r="O123" s="2006"/>
      <c r="P123" s="2006"/>
      <c r="Q123" s="2006"/>
      <c r="R123" s="2006"/>
      <c r="S123" s="2006"/>
      <c r="T123" s="2006"/>
      <c r="U123" s="2006"/>
      <c r="V123" s="2006"/>
      <c r="W123" s="2006"/>
      <c r="X123" s="2006"/>
      <c r="Y123" s="2006"/>
      <c r="Z123" s="2006"/>
      <c r="AA123" s="2006"/>
      <c r="AB123" s="2006"/>
      <c r="AC123" s="2006"/>
      <c r="AD123" s="2006"/>
      <c r="AE123" s="2006"/>
      <c r="AF123" s="2006"/>
      <c r="AG123" s="2006"/>
      <c r="AH123" s="2006"/>
      <c r="AI123" s="2006"/>
      <c r="AJ123" s="2006"/>
      <c r="AK123" s="2006"/>
    </row>
    <row r="124" spans="1:37">
      <c r="A124" s="139"/>
      <c r="B124" s="198"/>
      <c r="C124" s="141"/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  <c r="AA124" s="142"/>
      <c r="AB124" s="142"/>
      <c r="AC124" s="142"/>
      <c r="AD124" s="142"/>
      <c r="AE124" s="142"/>
      <c r="AF124" s="142"/>
      <c r="AG124" s="142"/>
      <c r="AH124" s="142"/>
      <c r="AI124" s="142"/>
      <c r="AJ124" s="142"/>
      <c r="AK124" s="142"/>
    </row>
    <row r="126" spans="1:37">
      <c r="B126" s="75"/>
      <c r="C126" s="76"/>
      <c r="D126" s="76"/>
      <c r="E126" s="76"/>
      <c r="F126" s="76"/>
      <c r="G126" s="77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</row>
    <row r="127" spans="1:37">
      <c r="C127" s="16" t="s">
        <v>489</v>
      </c>
      <c r="D127" s="17"/>
      <c r="E127" s="18">
        <v>1</v>
      </c>
      <c r="F127" s="18">
        <v>2</v>
      </c>
      <c r="G127" s="18">
        <v>3</v>
      </c>
      <c r="H127" s="18">
        <v>4</v>
      </c>
      <c r="I127" s="18">
        <v>5</v>
      </c>
      <c r="J127" s="18">
        <v>6</v>
      </c>
      <c r="K127" s="18">
        <v>7</v>
      </c>
      <c r="L127" s="18">
        <v>8</v>
      </c>
      <c r="M127" s="18">
        <v>9</v>
      </c>
      <c r="N127" s="18">
        <v>10</v>
      </c>
      <c r="O127" s="18">
        <v>11</v>
      </c>
      <c r="P127" s="18">
        <v>12</v>
      </c>
      <c r="Q127" s="18">
        <v>13</v>
      </c>
      <c r="R127" s="18">
        <v>14</v>
      </c>
      <c r="S127" s="18">
        <v>15</v>
      </c>
      <c r="T127" s="18">
        <v>16</v>
      </c>
      <c r="U127" s="18">
        <v>17</v>
      </c>
      <c r="V127" s="18">
        <v>18</v>
      </c>
      <c r="W127" s="18">
        <v>19</v>
      </c>
      <c r="X127" s="18">
        <v>20</v>
      </c>
      <c r="Y127" s="18">
        <v>21</v>
      </c>
      <c r="Z127" s="18">
        <v>22</v>
      </c>
      <c r="AA127" s="18">
        <v>23</v>
      </c>
      <c r="AB127" s="18">
        <v>24</v>
      </c>
      <c r="AC127" s="279">
        <v>25</v>
      </c>
      <c r="AD127" s="18">
        <v>26</v>
      </c>
      <c r="AE127" s="18">
        <v>27</v>
      </c>
      <c r="AF127" s="279">
        <v>28</v>
      </c>
      <c r="AG127" s="18">
        <v>29</v>
      </c>
      <c r="AH127" s="202">
        <v>30</v>
      </c>
      <c r="AI127" s="202">
        <v>31</v>
      </c>
      <c r="AJ127" s="17"/>
      <c r="AK127" s="17"/>
    </row>
    <row r="128" spans="1:37">
      <c r="B128" s="15" t="s">
        <v>2</v>
      </c>
      <c r="C128" s="280" t="s">
        <v>65</v>
      </c>
      <c r="D128" s="22"/>
      <c r="E128" s="148" t="s">
        <v>188</v>
      </c>
      <c r="F128" s="148" t="s">
        <v>89</v>
      </c>
      <c r="G128" s="1260" t="s">
        <v>4</v>
      </c>
      <c r="H128" s="148" t="s">
        <v>186</v>
      </c>
      <c r="I128" s="148" t="s">
        <v>320</v>
      </c>
      <c r="J128" s="148" t="s">
        <v>321</v>
      </c>
      <c r="K128" s="148" t="s">
        <v>187</v>
      </c>
      <c r="L128" s="148" t="s">
        <v>188</v>
      </c>
      <c r="M128" s="148" t="s">
        <v>89</v>
      </c>
      <c r="N128" s="1260" t="s">
        <v>4</v>
      </c>
      <c r="O128" s="148" t="s">
        <v>186</v>
      </c>
      <c r="P128" s="148" t="s">
        <v>320</v>
      </c>
      <c r="Q128" s="148" t="s">
        <v>321</v>
      </c>
      <c r="R128" s="148" t="s">
        <v>187</v>
      </c>
      <c r="S128" s="148" t="s">
        <v>188</v>
      </c>
      <c r="T128" s="148" t="s">
        <v>89</v>
      </c>
      <c r="U128" s="1260" t="s">
        <v>4</v>
      </c>
      <c r="V128" s="148" t="s">
        <v>186</v>
      </c>
      <c r="W128" s="148" t="s">
        <v>320</v>
      </c>
      <c r="X128" s="148" t="s">
        <v>321</v>
      </c>
      <c r="Y128" s="148" t="s">
        <v>187</v>
      </c>
      <c r="Z128" s="148" t="s">
        <v>188</v>
      </c>
      <c r="AA128" s="148" t="s">
        <v>89</v>
      </c>
      <c r="AB128" s="1260" t="s">
        <v>4</v>
      </c>
      <c r="AC128" s="148" t="s">
        <v>186</v>
      </c>
      <c r="AD128" s="148" t="s">
        <v>320</v>
      </c>
      <c r="AE128" s="148" t="s">
        <v>321</v>
      </c>
      <c r="AF128" s="148" t="s">
        <v>187</v>
      </c>
      <c r="AG128" s="148" t="s">
        <v>188</v>
      </c>
      <c r="AH128" s="148" t="s">
        <v>89</v>
      </c>
      <c r="AI128" s="1260" t="s">
        <v>4</v>
      </c>
      <c r="AJ128" s="82" t="s">
        <v>4</v>
      </c>
      <c r="AK128" s="28" t="s">
        <v>5</v>
      </c>
    </row>
    <row r="129" spans="1:38" ht="12.75" customHeight="1">
      <c r="A129" s="2022"/>
      <c r="B129" s="2023"/>
      <c r="C129" s="2391" t="s">
        <v>66</v>
      </c>
      <c r="D129" s="315" t="s">
        <v>7</v>
      </c>
      <c r="E129" s="2024" t="s">
        <v>31</v>
      </c>
      <c r="F129" s="2025" t="s">
        <v>31</v>
      </c>
      <c r="G129" s="2026" t="s">
        <v>88</v>
      </c>
      <c r="H129" s="2025" t="s">
        <v>88</v>
      </c>
      <c r="I129" s="2027" t="s">
        <v>201</v>
      </c>
      <c r="J129" s="2025" t="s">
        <v>29</v>
      </c>
      <c r="K129" s="2027" t="s">
        <v>201</v>
      </c>
      <c r="L129" s="2025" t="s">
        <v>88</v>
      </c>
      <c r="M129" s="2025" t="s">
        <v>5</v>
      </c>
      <c r="N129" s="2026" t="s">
        <v>5</v>
      </c>
      <c r="O129" s="2025" t="s">
        <v>5</v>
      </c>
      <c r="P129" s="2025" t="s">
        <v>88</v>
      </c>
      <c r="Q129" s="2025" t="s">
        <v>31</v>
      </c>
      <c r="R129" s="2027" t="s">
        <v>203</v>
      </c>
      <c r="S129" s="2025" t="s">
        <v>31</v>
      </c>
      <c r="T129" s="2025" t="s">
        <v>88</v>
      </c>
      <c r="U129" s="2026" t="s">
        <v>29</v>
      </c>
      <c r="V129" s="2025" t="s">
        <v>29</v>
      </c>
      <c r="W129" s="2027" t="s">
        <v>201</v>
      </c>
      <c r="X129" s="2025" t="s">
        <v>88</v>
      </c>
      <c r="Y129" s="2025" t="s">
        <v>5</v>
      </c>
      <c r="Z129" s="2025" t="s">
        <v>5</v>
      </c>
      <c r="AA129" s="2025" t="s">
        <v>5</v>
      </c>
      <c r="AB129" s="2026" t="s">
        <v>88</v>
      </c>
      <c r="AC129" s="2025" t="s">
        <v>31</v>
      </c>
      <c r="AD129" s="2025" t="s">
        <v>31</v>
      </c>
      <c r="AE129" s="2025" t="s">
        <v>31</v>
      </c>
      <c r="AF129" s="2025" t="s">
        <v>88</v>
      </c>
      <c r="AG129" s="2025" t="s">
        <v>29</v>
      </c>
      <c r="AH129" s="2025" t="s">
        <v>29</v>
      </c>
      <c r="AI129" s="2028" t="s">
        <v>88</v>
      </c>
      <c r="AJ129" s="32"/>
      <c r="AK129" s="33"/>
    </row>
    <row r="130" spans="1:38">
      <c r="A130" s="2022"/>
      <c r="B130" s="2029">
        <v>1020</v>
      </c>
      <c r="C130" s="2391"/>
      <c r="D130" s="2030" t="s">
        <v>8</v>
      </c>
      <c r="E130" s="1951"/>
      <c r="F130" s="1289"/>
      <c r="G130" s="1287"/>
      <c r="H130" s="1289"/>
      <c r="I130" s="1942" t="s">
        <v>339</v>
      </c>
      <c r="J130" s="1289"/>
      <c r="K130" s="1942" t="s">
        <v>339</v>
      </c>
      <c r="L130" s="1289"/>
      <c r="M130" s="1289"/>
      <c r="N130" s="1287"/>
      <c r="O130" s="1289"/>
      <c r="P130" s="1289"/>
      <c r="Q130" s="1289"/>
      <c r="R130" s="1942" t="s">
        <v>339</v>
      </c>
      <c r="S130" s="1289"/>
      <c r="T130" s="1289"/>
      <c r="U130" s="1287"/>
      <c r="V130" s="1289"/>
      <c r="W130" s="1942" t="s">
        <v>490</v>
      </c>
      <c r="X130" s="1289"/>
      <c r="Y130" s="1289"/>
      <c r="Z130" s="1289"/>
      <c r="AA130" s="1289"/>
      <c r="AB130" s="1287"/>
      <c r="AC130" s="1289"/>
      <c r="AD130" s="1289"/>
      <c r="AE130" s="1289"/>
      <c r="AF130" s="1289"/>
      <c r="AG130" s="1289"/>
      <c r="AH130" s="1289"/>
      <c r="AI130" s="1943"/>
      <c r="AJ130" s="37">
        <f>SUM(F130:AE130)</f>
        <v>0</v>
      </c>
      <c r="AK130" s="38">
        <f>SUM(F131:AE131)</f>
        <v>0</v>
      </c>
    </row>
    <row r="131" spans="1:38">
      <c r="A131" s="2031"/>
      <c r="B131" s="2032"/>
      <c r="C131" s="2033">
        <f>SUM(AJ129:AK131)</f>
        <v>0</v>
      </c>
      <c r="D131" s="2034" t="s">
        <v>9</v>
      </c>
      <c r="E131" s="1960"/>
      <c r="F131" s="1961"/>
      <c r="G131" s="1962"/>
      <c r="H131" s="1961"/>
      <c r="I131" s="1961"/>
      <c r="J131" s="1961"/>
      <c r="K131" s="1961"/>
      <c r="L131" s="1961"/>
      <c r="M131" s="1961"/>
      <c r="N131" s="1962"/>
      <c r="O131" s="1961"/>
      <c r="P131" s="1961"/>
      <c r="Q131" s="1961"/>
      <c r="R131" s="1961"/>
      <c r="S131" s="1961"/>
      <c r="T131" s="1961"/>
      <c r="U131" s="1962"/>
      <c r="V131" s="1961"/>
      <c r="W131" s="1961"/>
      <c r="X131" s="1961"/>
      <c r="Y131" s="1961"/>
      <c r="Z131" s="1961"/>
      <c r="AA131" s="1961"/>
      <c r="AB131" s="1962"/>
      <c r="AC131" s="1961"/>
      <c r="AD131" s="1961"/>
      <c r="AE131" s="1961"/>
      <c r="AF131" s="1961"/>
      <c r="AG131" s="1961"/>
      <c r="AH131" s="1961"/>
      <c r="AI131" s="1963"/>
      <c r="AJ131" s="45"/>
      <c r="AK131" s="33"/>
    </row>
    <row r="132" spans="1:38">
      <c r="A132" s="2022"/>
      <c r="B132" s="2023"/>
      <c r="C132" s="2392" t="s">
        <v>67</v>
      </c>
      <c r="D132" s="315" t="s">
        <v>7</v>
      </c>
      <c r="E132" s="2036" t="s">
        <v>5</v>
      </c>
      <c r="F132" s="1938" t="s">
        <v>5</v>
      </c>
      <c r="G132" s="1937" t="s">
        <v>88</v>
      </c>
      <c r="H132" s="1938" t="s">
        <v>31</v>
      </c>
      <c r="I132" s="1938" t="s">
        <v>31</v>
      </c>
      <c r="J132" s="1938" t="s">
        <v>31</v>
      </c>
      <c r="K132" s="1938" t="s">
        <v>88</v>
      </c>
      <c r="L132" s="2037" t="s">
        <v>201</v>
      </c>
      <c r="M132" s="2037" t="s">
        <v>201</v>
      </c>
      <c r="N132" s="1937" t="s">
        <v>88</v>
      </c>
      <c r="O132" s="1938" t="s">
        <v>88</v>
      </c>
      <c r="P132" s="1938" t="s">
        <v>5</v>
      </c>
      <c r="Q132" s="1938" t="s">
        <v>5</v>
      </c>
      <c r="R132" s="1938" t="s">
        <v>5</v>
      </c>
      <c r="S132" s="1938" t="s">
        <v>88</v>
      </c>
      <c r="T132" s="1938" t="s">
        <v>31</v>
      </c>
      <c r="U132" s="1937" t="s">
        <v>31</v>
      </c>
      <c r="V132" s="1938" t="s">
        <v>31</v>
      </c>
      <c r="W132" s="1938" t="s">
        <v>88</v>
      </c>
      <c r="X132" s="1938" t="s">
        <v>29</v>
      </c>
      <c r="Y132" s="1938" t="s">
        <v>29</v>
      </c>
      <c r="Z132" s="1938" t="s">
        <v>29</v>
      </c>
      <c r="AA132" s="1938" t="s">
        <v>88</v>
      </c>
      <c r="AB132" s="1937" t="s">
        <v>5</v>
      </c>
      <c r="AC132" s="1938" t="s">
        <v>5</v>
      </c>
      <c r="AD132" s="1938" t="s">
        <v>5</v>
      </c>
      <c r="AE132" s="1938" t="s">
        <v>88</v>
      </c>
      <c r="AF132" s="1938" t="s">
        <v>31</v>
      </c>
      <c r="AG132" s="1938" t="s">
        <v>31</v>
      </c>
      <c r="AH132" s="1938" t="s">
        <v>31</v>
      </c>
      <c r="AI132" s="1939" t="s">
        <v>88</v>
      </c>
      <c r="AJ132" s="32"/>
      <c r="AK132" s="33"/>
    </row>
    <row r="133" spans="1:38">
      <c r="A133" s="2022"/>
      <c r="B133" s="2029">
        <v>1600</v>
      </c>
      <c r="C133" s="2392"/>
      <c r="D133" s="2030" t="s">
        <v>8</v>
      </c>
      <c r="E133" s="1951"/>
      <c r="F133" s="1289"/>
      <c r="G133" s="1287"/>
      <c r="H133" s="1289"/>
      <c r="I133" s="1289"/>
      <c r="J133" s="1289"/>
      <c r="K133" s="1289"/>
      <c r="L133" s="2038" t="s">
        <v>438</v>
      </c>
      <c r="M133" s="1942" t="s">
        <v>339</v>
      </c>
      <c r="N133" s="1287"/>
      <c r="O133" s="1289"/>
      <c r="P133" s="1289"/>
      <c r="Q133" s="1289"/>
      <c r="R133" s="1289"/>
      <c r="S133" s="1289"/>
      <c r="T133" s="1289"/>
      <c r="U133" s="1287"/>
      <c r="V133" s="1289"/>
      <c r="W133" s="1289"/>
      <c r="X133" s="1289"/>
      <c r="Y133" s="1289"/>
      <c r="Z133" s="1289"/>
      <c r="AA133" s="1289"/>
      <c r="AB133" s="1287"/>
      <c r="AC133" s="1289"/>
      <c r="AD133" s="1289"/>
      <c r="AE133" s="1289"/>
      <c r="AF133" s="1289"/>
      <c r="AG133" s="1289"/>
      <c r="AH133" s="1289"/>
      <c r="AI133" s="1943"/>
      <c r="AJ133" s="37">
        <f>SUM(F133:AE133)</f>
        <v>0</v>
      </c>
      <c r="AK133" s="38">
        <f>SUM(F134:AE134)</f>
        <v>0</v>
      </c>
    </row>
    <row r="134" spans="1:38">
      <c r="A134" s="2031"/>
      <c r="B134" s="2032"/>
      <c r="C134" s="2033">
        <f>SUM(AJ132:AK134)</f>
        <v>0</v>
      </c>
      <c r="D134" s="2034" t="s">
        <v>9</v>
      </c>
      <c r="E134" s="2039"/>
      <c r="F134" s="2040"/>
      <c r="G134" s="2041"/>
      <c r="H134" s="2040"/>
      <c r="I134" s="2040"/>
      <c r="J134" s="2040"/>
      <c r="K134" s="2040"/>
      <c r="L134" s="2040"/>
      <c r="M134" s="2040"/>
      <c r="N134" s="2041"/>
      <c r="O134" s="2040"/>
      <c r="P134" s="2040"/>
      <c r="Q134" s="2040"/>
      <c r="R134" s="2040"/>
      <c r="S134" s="2040"/>
      <c r="T134" s="2040"/>
      <c r="U134" s="2041"/>
      <c r="V134" s="2040"/>
      <c r="W134" s="2040"/>
      <c r="X134" s="2040"/>
      <c r="Y134" s="2040"/>
      <c r="Z134" s="2040"/>
      <c r="AA134" s="2040"/>
      <c r="AB134" s="2041"/>
      <c r="AC134" s="2040"/>
      <c r="AD134" s="2040"/>
      <c r="AE134" s="2040"/>
      <c r="AF134" s="2040"/>
      <c r="AG134" s="2040"/>
      <c r="AH134" s="2040"/>
      <c r="AI134" s="2042"/>
      <c r="AJ134" s="45"/>
      <c r="AK134" s="33"/>
    </row>
    <row r="135" spans="1:38">
      <c r="A135" s="2022"/>
      <c r="B135" s="2023"/>
      <c r="C135" s="2392" t="s">
        <v>68</v>
      </c>
      <c r="D135" s="2043" t="s">
        <v>7</v>
      </c>
      <c r="E135" s="2044" t="s">
        <v>201</v>
      </c>
      <c r="F135" s="2025" t="s">
        <v>88</v>
      </c>
      <c r="G135" s="2026" t="s">
        <v>5</v>
      </c>
      <c r="H135" s="2025" t="s">
        <v>5</v>
      </c>
      <c r="I135" s="2025" t="s">
        <v>5</v>
      </c>
      <c r="J135" s="2025" t="s">
        <v>88</v>
      </c>
      <c r="K135" s="2025" t="s">
        <v>31</v>
      </c>
      <c r="L135" s="2025" t="s">
        <v>31</v>
      </c>
      <c r="M135" s="2045" t="s">
        <v>203</v>
      </c>
      <c r="N135" s="2026" t="s">
        <v>88</v>
      </c>
      <c r="O135" s="2025" t="s">
        <v>29</v>
      </c>
      <c r="P135" s="2025" t="s">
        <v>29</v>
      </c>
      <c r="Q135" s="2025" t="s">
        <v>29</v>
      </c>
      <c r="R135" s="2025" t="s">
        <v>88</v>
      </c>
      <c r="S135" s="2025" t="s">
        <v>5</v>
      </c>
      <c r="T135" s="2025" t="s">
        <v>5</v>
      </c>
      <c r="U135" s="2026" t="s">
        <v>88</v>
      </c>
      <c r="V135" s="2025" t="s">
        <v>88</v>
      </c>
      <c r="W135" s="2025" t="s">
        <v>31</v>
      </c>
      <c r="X135" s="2025" t="s">
        <v>31</v>
      </c>
      <c r="Y135" s="2025" t="s">
        <v>31</v>
      </c>
      <c r="Z135" s="2025" t="s">
        <v>88</v>
      </c>
      <c r="AA135" s="2025" t="s">
        <v>29</v>
      </c>
      <c r="AB135" s="2046" t="s">
        <v>201</v>
      </c>
      <c r="AC135" s="2025" t="s">
        <v>29</v>
      </c>
      <c r="AD135" s="2025" t="s">
        <v>88</v>
      </c>
      <c r="AE135" s="2025" t="s">
        <v>5</v>
      </c>
      <c r="AF135" s="2025" t="s">
        <v>5</v>
      </c>
      <c r="AG135" s="2025" t="s">
        <v>5</v>
      </c>
      <c r="AH135" s="2025" t="s">
        <v>88</v>
      </c>
      <c r="AI135" s="2028" t="s">
        <v>31</v>
      </c>
      <c r="AJ135" s="32"/>
      <c r="AK135" s="33"/>
    </row>
    <row r="136" spans="1:38">
      <c r="A136" s="2022"/>
      <c r="B136" s="2029">
        <v>1644</v>
      </c>
      <c r="C136" s="2392"/>
      <c r="D136" s="2047" t="s">
        <v>8</v>
      </c>
      <c r="E136" s="2048" t="s">
        <v>324</v>
      </c>
      <c r="F136" s="1289"/>
      <c r="G136" s="1287"/>
      <c r="H136" s="1289"/>
      <c r="I136" s="1289"/>
      <c r="J136" s="1289"/>
      <c r="K136" s="1289"/>
      <c r="L136" s="1289"/>
      <c r="M136" s="1649" t="s">
        <v>29</v>
      </c>
      <c r="N136" s="1287"/>
      <c r="O136" s="1289"/>
      <c r="P136" s="1289"/>
      <c r="Q136" s="1289"/>
      <c r="R136" s="1289"/>
      <c r="S136" s="1289"/>
      <c r="T136" s="1289"/>
      <c r="U136" s="1287"/>
      <c r="V136" s="1289"/>
      <c r="W136" s="1289"/>
      <c r="X136" s="1289"/>
      <c r="Y136" s="1289"/>
      <c r="Z136" s="1289"/>
      <c r="AA136" s="1289"/>
      <c r="AB136" s="1650" t="s">
        <v>31</v>
      </c>
      <c r="AC136" s="1289"/>
      <c r="AD136" s="1289"/>
      <c r="AE136" s="1289"/>
      <c r="AF136" s="1289"/>
      <c r="AG136" s="1289"/>
      <c r="AH136" s="1289"/>
      <c r="AI136" s="1943"/>
      <c r="AJ136" s="37">
        <f>SUM(F136:AE136)</f>
        <v>0</v>
      </c>
      <c r="AK136" s="38">
        <f>SUM(F137:AE137)</f>
        <v>0</v>
      </c>
    </row>
    <row r="137" spans="1:38">
      <c r="A137" s="2031"/>
      <c r="B137" s="2032"/>
      <c r="C137" s="2033">
        <f>SUM(AJ135:AK137)</f>
        <v>0</v>
      </c>
      <c r="D137" s="2049" t="s">
        <v>9</v>
      </c>
      <c r="E137" s="1960"/>
      <c r="F137" s="1961"/>
      <c r="G137" s="1962"/>
      <c r="H137" s="1961"/>
      <c r="I137" s="1961"/>
      <c r="J137" s="1961"/>
      <c r="K137" s="1961"/>
      <c r="L137" s="1961"/>
      <c r="M137" s="1961"/>
      <c r="N137" s="1962"/>
      <c r="O137" s="1961"/>
      <c r="P137" s="1961"/>
      <c r="Q137" s="1961"/>
      <c r="R137" s="1961"/>
      <c r="S137" s="1961"/>
      <c r="T137" s="1961"/>
      <c r="U137" s="1962"/>
      <c r="V137" s="1961"/>
      <c r="W137" s="1961"/>
      <c r="X137" s="1961"/>
      <c r="Y137" s="1961"/>
      <c r="Z137" s="1961"/>
      <c r="AA137" s="1961"/>
      <c r="AB137" s="1962"/>
      <c r="AC137" s="1961"/>
      <c r="AD137" s="1961"/>
      <c r="AE137" s="1961"/>
      <c r="AF137" s="1961"/>
      <c r="AG137" s="1961"/>
      <c r="AH137" s="1961"/>
      <c r="AI137" s="1963"/>
      <c r="AJ137" s="45"/>
      <c r="AK137" s="33"/>
    </row>
    <row r="138" spans="1:38">
      <c r="A138" s="2022"/>
      <c r="B138" s="2023"/>
      <c r="C138" s="2392" t="s">
        <v>69</v>
      </c>
      <c r="D138" s="2043" t="s">
        <v>7</v>
      </c>
      <c r="E138" s="2036" t="s">
        <v>88</v>
      </c>
      <c r="F138" s="1938" t="s">
        <v>29</v>
      </c>
      <c r="G138" s="1937" t="s">
        <v>29</v>
      </c>
      <c r="H138" s="2050" t="s">
        <v>201</v>
      </c>
      <c r="I138" s="1938" t="s">
        <v>88</v>
      </c>
      <c r="J138" s="1938" t="s">
        <v>5</v>
      </c>
      <c r="K138" s="1938" t="s">
        <v>5</v>
      </c>
      <c r="L138" s="1938" t="s">
        <v>5</v>
      </c>
      <c r="M138" s="1938" t="s">
        <v>88</v>
      </c>
      <c r="N138" s="1937" t="s">
        <v>31</v>
      </c>
      <c r="O138" s="1938" t="s">
        <v>31</v>
      </c>
      <c r="P138" s="1938" t="s">
        <v>31</v>
      </c>
      <c r="Q138" s="1938" t="s">
        <v>88</v>
      </c>
      <c r="R138" s="1936" t="s">
        <v>201</v>
      </c>
      <c r="S138" s="1938" t="s">
        <v>29</v>
      </c>
      <c r="T138" s="1938" t="s">
        <v>29</v>
      </c>
      <c r="U138" s="1937" t="s">
        <v>88</v>
      </c>
      <c r="V138" s="1938" t="s">
        <v>5</v>
      </c>
      <c r="W138" s="1938" t="s">
        <v>5</v>
      </c>
      <c r="X138" s="1938" t="s">
        <v>5</v>
      </c>
      <c r="Y138" s="1938" t="s">
        <v>88</v>
      </c>
      <c r="Z138" s="1938" t="s">
        <v>31</v>
      </c>
      <c r="AA138" s="1938" t="s">
        <v>31</v>
      </c>
      <c r="AB138" s="1937" t="s">
        <v>88</v>
      </c>
      <c r="AC138" s="1938" t="s">
        <v>88</v>
      </c>
      <c r="AD138" s="1938" t="s">
        <v>29</v>
      </c>
      <c r="AE138" s="1938" t="s">
        <v>29</v>
      </c>
      <c r="AF138" s="1938" t="s">
        <v>29</v>
      </c>
      <c r="AG138" s="1938" t="s">
        <v>88</v>
      </c>
      <c r="AH138" s="1938" t="s">
        <v>5</v>
      </c>
      <c r="AI138" s="1939" t="s">
        <v>5</v>
      </c>
      <c r="AJ138" s="32"/>
      <c r="AK138" s="33"/>
    </row>
    <row r="139" spans="1:38">
      <c r="A139" s="2022"/>
      <c r="B139" s="2029">
        <v>1579</v>
      </c>
      <c r="C139" s="2392"/>
      <c r="D139" s="2047" t="s">
        <v>8</v>
      </c>
      <c r="E139" s="2051" t="s">
        <v>29</v>
      </c>
      <c r="F139" s="1289"/>
      <c r="G139" s="1287"/>
      <c r="H139" s="1649" t="s">
        <v>88</v>
      </c>
      <c r="I139" s="1289"/>
      <c r="J139" s="1289"/>
      <c r="K139" s="1289"/>
      <c r="L139" s="1289"/>
      <c r="M139" s="1289"/>
      <c r="N139" s="1287"/>
      <c r="O139" s="1289"/>
      <c r="P139" s="1289"/>
      <c r="Q139" s="1289"/>
      <c r="R139" s="1649" t="s">
        <v>31</v>
      </c>
      <c r="S139" s="1289"/>
      <c r="T139" s="1289"/>
      <c r="U139" s="1287"/>
      <c r="V139" s="1289"/>
      <c r="W139" s="1289"/>
      <c r="X139" s="1289"/>
      <c r="Y139" s="1289"/>
      <c r="Z139" s="1289"/>
      <c r="AA139" s="1289"/>
      <c r="AB139" s="1287"/>
      <c r="AC139" s="1289"/>
      <c r="AD139" s="1289"/>
      <c r="AE139" s="1289"/>
      <c r="AF139" s="1289"/>
      <c r="AG139" s="1289"/>
      <c r="AH139" s="1289"/>
      <c r="AI139" s="1943"/>
      <c r="AJ139" s="37">
        <f>SUM(F139:AE139)</f>
        <v>0</v>
      </c>
      <c r="AK139" s="38">
        <f>SUM(F140:AE140)</f>
        <v>0</v>
      </c>
    </row>
    <row r="140" spans="1:38">
      <c r="A140" s="2031"/>
      <c r="B140" s="2032"/>
      <c r="C140" s="2033">
        <f>SUM(AJ138:AK140)</f>
        <v>0</v>
      </c>
      <c r="D140" s="2049" t="s">
        <v>9</v>
      </c>
      <c r="E140" s="2039"/>
      <c r="F140" s="2040"/>
      <c r="G140" s="2041"/>
      <c r="H140" s="2040"/>
      <c r="I140" s="2040"/>
      <c r="J140" s="2040"/>
      <c r="K140" s="2040"/>
      <c r="L140" s="2040"/>
      <c r="M140" s="2040"/>
      <c r="N140" s="2041"/>
      <c r="O140" s="2040"/>
      <c r="P140" s="2040"/>
      <c r="Q140" s="2040"/>
      <c r="R140" s="2040"/>
      <c r="S140" s="2040"/>
      <c r="T140" s="2040"/>
      <c r="U140" s="2041"/>
      <c r="V140" s="2040"/>
      <c r="W140" s="2040"/>
      <c r="X140" s="2040"/>
      <c r="Y140" s="2040"/>
      <c r="Z140" s="2040"/>
      <c r="AA140" s="2040"/>
      <c r="AB140" s="2041"/>
      <c r="AC140" s="2040"/>
      <c r="AD140" s="2040"/>
      <c r="AE140" s="2040"/>
      <c r="AF140" s="2040"/>
      <c r="AG140" s="2040"/>
      <c r="AH140" s="2040"/>
      <c r="AI140" s="2042"/>
      <c r="AJ140" s="45"/>
      <c r="AK140" s="33"/>
      <c r="AL140" s="145"/>
    </row>
    <row r="141" spans="1:38" ht="12.75" customHeight="1">
      <c r="A141" s="2022"/>
      <c r="B141" s="2023"/>
      <c r="C141" s="2392" t="s">
        <v>43</v>
      </c>
      <c r="D141" s="2043" t="s">
        <v>7</v>
      </c>
      <c r="E141" s="2024"/>
      <c r="F141" s="2025"/>
      <c r="G141" s="2026" t="s">
        <v>31</v>
      </c>
      <c r="H141" s="2025"/>
      <c r="I141" s="2025" t="s">
        <v>29</v>
      </c>
      <c r="J141" s="2025"/>
      <c r="K141" s="2025" t="s">
        <v>29</v>
      </c>
      <c r="L141" s="2025" t="s">
        <v>29</v>
      </c>
      <c r="M141" s="2045" t="s">
        <v>201</v>
      </c>
      <c r="N141" s="2026" t="s">
        <v>29</v>
      </c>
      <c r="O141" s="2025"/>
      <c r="P141" s="2025"/>
      <c r="Q141" s="2025"/>
      <c r="R141" s="2027" t="s">
        <v>203</v>
      </c>
      <c r="S141" s="2025"/>
      <c r="T141" s="2025"/>
      <c r="U141" s="2026" t="s">
        <v>5</v>
      </c>
      <c r="V141" s="2025"/>
      <c r="W141" s="2025" t="s">
        <v>29</v>
      </c>
      <c r="X141" s="2025"/>
      <c r="Y141" s="2025"/>
      <c r="Z141" s="2025"/>
      <c r="AA141" s="2025"/>
      <c r="AB141" s="2046" t="s">
        <v>203</v>
      </c>
      <c r="AC141" s="2025"/>
      <c r="AD141" s="2025"/>
      <c r="AE141" s="2052" t="s">
        <v>491</v>
      </c>
      <c r="AF141" s="2025"/>
      <c r="AG141" s="2025"/>
      <c r="AH141" s="2025"/>
      <c r="AI141" s="2028" t="s">
        <v>29</v>
      </c>
      <c r="AJ141" s="32"/>
      <c r="AK141" s="33"/>
      <c r="AL141" s="257"/>
    </row>
    <row r="142" spans="1:38" ht="12.75" customHeight="1">
      <c r="A142" s="2022"/>
      <c r="B142" s="2029">
        <v>1802</v>
      </c>
      <c r="C142" s="2392"/>
      <c r="D142" s="2047" t="s">
        <v>8</v>
      </c>
      <c r="E142" s="2053"/>
      <c r="F142" s="2054"/>
      <c r="G142" s="1287"/>
      <c r="H142" s="1649" t="s">
        <v>29</v>
      </c>
      <c r="I142" s="1289"/>
      <c r="J142" s="1289"/>
      <c r="K142" s="1289"/>
      <c r="L142" s="1289"/>
      <c r="M142" s="1649" t="s">
        <v>31</v>
      </c>
      <c r="N142" s="1287"/>
      <c r="O142" s="1289"/>
      <c r="P142" s="1289"/>
      <c r="Q142" s="1289"/>
      <c r="R142" s="1649" t="s">
        <v>29</v>
      </c>
      <c r="S142" s="1289"/>
      <c r="T142" s="1289"/>
      <c r="U142" s="1287"/>
      <c r="V142" s="1289"/>
      <c r="W142" s="1289"/>
      <c r="X142" s="1289"/>
      <c r="Y142" s="1289"/>
      <c r="Z142" s="1289"/>
      <c r="AA142" s="1289"/>
      <c r="AB142" s="1279" t="s">
        <v>29</v>
      </c>
      <c r="AC142" s="1289"/>
      <c r="AD142" s="1289"/>
      <c r="AE142" s="1289"/>
      <c r="AF142" s="1289"/>
      <c r="AG142" s="1289"/>
      <c r="AH142" s="1289"/>
      <c r="AI142" s="1943"/>
      <c r="AJ142" s="37">
        <f>SUM(F142:AE142)</f>
        <v>0</v>
      </c>
      <c r="AK142" s="38">
        <f>SUM(F143:AE143)</f>
        <v>0</v>
      </c>
    </row>
    <row r="143" spans="1:38">
      <c r="A143" s="2031"/>
      <c r="B143" s="2032"/>
      <c r="C143" s="2033">
        <f>SUM(AJ141:AK143)</f>
        <v>0</v>
      </c>
      <c r="D143" s="2049" t="s">
        <v>9</v>
      </c>
      <c r="E143" s="1960"/>
      <c r="F143" s="1961"/>
      <c r="G143" s="1962"/>
      <c r="H143" s="1961"/>
      <c r="I143" s="1961"/>
      <c r="J143" s="1961"/>
      <c r="K143" s="1961"/>
      <c r="L143" s="1961"/>
      <c r="M143" s="1961"/>
      <c r="N143" s="1962"/>
      <c r="O143" s="1961"/>
      <c r="P143" s="1961"/>
      <c r="Q143" s="1961"/>
      <c r="R143" s="1961"/>
      <c r="S143" s="1961"/>
      <c r="T143" s="1961"/>
      <c r="U143" s="1962"/>
      <c r="V143" s="1961"/>
      <c r="W143" s="1961"/>
      <c r="X143" s="1961"/>
      <c r="Y143" s="1961"/>
      <c r="Z143" s="1961"/>
      <c r="AA143" s="1961"/>
      <c r="AB143" s="1962"/>
      <c r="AC143" s="1961"/>
      <c r="AD143" s="1961"/>
      <c r="AE143" s="1961"/>
      <c r="AF143" s="1961"/>
      <c r="AG143" s="1961"/>
      <c r="AH143" s="1961"/>
      <c r="AI143" s="1963"/>
      <c r="AJ143" s="45"/>
      <c r="AK143" s="33"/>
    </row>
    <row r="144" spans="1:38">
      <c r="A144" s="2022"/>
      <c r="B144" s="2023"/>
      <c r="C144" s="2392" t="s">
        <v>42</v>
      </c>
      <c r="D144" s="2043" t="s">
        <v>7</v>
      </c>
      <c r="E144" s="2055"/>
      <c r="F144" s="2056"/>
      <c r="G144" s="2057"/>
      <c r="H144" s="2056"/>
      <c r="I144" s="2056"/>
      <c r="J144" s="2056"/>
      <c r="K144" s="2056"/>
      <c r="L144" s="2056"/>
      <c r="M144" s="2056"/>
      <c r="N144" s="2057"/>
      <c r="O144" s="2056"/>
      <c r="P144" s="2056"/>
      <c r="Q144" s="2056"/>
      <c r="R144" s="2056"/>
      <c r="S144" s="2056"/>
      <c r="T144" s="2056"/>
      <c r="U144" s="2057"/>
      <c r="V144" s="2056"/>
      <c r="W144" s="2056"/>
      <c r="X144" s="2056"/>
      <c r="Y144" s="2056"/>
      <c r="Z144" s="2056"/>
      <c r="AA144" s="2056"/>
      <c r="AB144" s="2057"/>
      <c r="AC144" s="2056"/>
      <c r="AD144" s="2056"/>
      <c r="AE144" s="2056"/>
      <c r="AF144" s="2056"/>
      <c r="AG144" s="2056"/>
      <c r="AH144" s="2056"/>
      <c r="AI144" s="2058"/>
      <c r="AJ144" s="32"/>
      <c r="AK144" s="33"/>
    </row>
    <row r="145" spans="1:37">
      <c r="A145" s="2022"/>
      <c r="B145" s="2029"/>
      <c r="C145" s="2392"/>
      <c r="D145" s="2047" t="s">
        <v>8</v>
      </c>
      <c r="E145" s="1951"/>
      <c r="F145" s="1289"/>
      <c r="G145" s="1287"/>
      <c r="H145" s="1289"/>
      <c r="I145" s="1289"/>
      <c r="J145" s="1289"/>
      <c r="K145" s="1289"/>
      <c r="L145" s="1289"/>
      <c r="M145" s="1289"/>
      <c r="N145" s="1287"/>
      <c r="O145" s="1289"/>
      <c r="P145" s="1289"/>
      <c r="Q145" s="1289"/>
      <c r="R145" s="1289"/>
      <c r="S145" s="1289"/>
      <c r="T145" s="1289"/>
      <c r="U145" s="1287"/>
      <c r="V145" s="1289"/>
      <c r="W145" s="1289"/>
      <c r="X145" s="1289"/>
      <c r="Y145" s="1289"/>
      <c r="Z145" s="1289"/>
      <c r="AA145" s="1289"/>
      <c r="AB145" s="1287"/>
      <c r="AC145" s="1289"/>
      <c r="AD145" s="1289"/>
      <c r="AE145" s="1289"/>
      <c r="AF145" s="1289"/>
      <c r="AG145" s="1289"/>
      <c r="AH145" s="1289"/>
      <c r="AI145" s="1943"/>
      <c r="AJ145" s="37">
        <f>SUM(F145:AE145)</f>
        <v>0</v>
      </c>
      <c r="AK145" s="38">
        <f>SUM(F146:AE146)</f>
        <v>0</v>
      </c>
    </row>
    <row r="146" spans="1:37">
      <c r="A146" s="2031"/>
      <c r="B146" s="2032"/>
      <c r="C146" s="2033">
        <f>SUM(AJ144:AK146)</f>
        <v>0</v>
      </c>
      <c r="D146" s="2049" t="s">
        <v>9</v>
      </c>
      <c r="E146" s="1960"/>
      <c r="F146" s="1961"/>
      <c r="G146" s="1962"/>
      <c r="H146" s="1961"/>
      <c r="I146" s="1961"/>
      <c r="J146" s="1961"/>
      <c r="K146" s="1961"/>
      <c r="L146" s="1961"/>
      <c r="M146" s="1961"/>
      <c r="N146" s="1962"/>
      <c r="O146" s="1961"/>
      <c r="P146" s="1961"/>
      <c r="Q146" s="1961"/>
      <c r="R146" s="1961"/>
      <c r="S146" s="1961"/>
      <c r="T146" s="1961"/>
      <c r="U146" s="1962"/>
      <c r="V146" s="1961"/>
      <c r="W146" s="1961"/>
      <c r="X146" s="1961"/>
      <c r="Y146" s="1961"/>
      <c r="Z146" s="1961"/>
      <c r="AA146" s="1961"/>
      <c r="AB146" s="1962"/>
      <c r="AC146" s="1961"/>
      <c r="AD146" s="1961"/>
      <c r="AE146" s="1961"/>
      <c r="AF146" s="1961"/>
      <c r="AG146" s="1961"/>
      <c r="AH146" s="1961"/>
      <c r="AI146" s="1963"/>
      <c r="AJ146" s="45"/>
      <c r="AK146" s="33"/>
    </row>
    <row r="147" spans="1:37">
      <c r="A147" s="2022"/>
      <c r="B147" s="2023"/>
      <c r="C147" s="2392" t="s">
        <v>11</v>
      </c>
      <c r="D147" s="315" t="s">
        <v>7</v>
      </c>
      <c r="E147" s="315"/>
      <c r="F147" s="315"/>
      <c r="G147" s="315"/>
      <c r="H147" s="315"/>
      <c r="I147" s="315"/>
      <c r="J147" s="315"/>
      <c r="K147" s="315"/>
      <c r="L147" s="315"/>
      <c r="M147" s="315"/>
      <c r="N147" s="315"/>
      <c r="O147" s="315"/>
      <c r="P147" s="315"/>
      <c r="Q147" s="315"/>
      <c r="R147" s="315"/>
      <c r="S147" s="315"/>
      <c r="T147" s="315"/>
      <c r="U147" s="315"/>
      <c r="V147" s="315"/>
      <c r="W147" s="315"/>
      <c r="X147" s="315"/>
      <c r="Y147" s="315"/>
      <c r="Z147" s="315"/>
      <c r="AA147" s="315"/>
      <c r="AB147" s="315"/>
      <c r="AC147" s="315"/>
      <c r="AD147" s="315"/>
      <c r="AE147" s="315"/>
      <c r="AF147" s="315"/>
      <c r="AG147" s="315"/>
      <c r="AH147" s="315"/>
      <c r="AI147" s="2059"/>
      <c r="AJ147" s="32"/>
      <c r="AK147" s="33"/>
    </row>
    <row r="148" spans="1:37">
      <c r="A148" s="2022"/>
      <c r="B148" s="2029"/>
      <c r="C148" s="2392"/>
      <c r="D148" s="2030" t="s">
        <v>8</v>
      </c>
      <c r="E148" s="1059"/>
      <c r="F148" s="1059"/>
      <c r="G148" s="1059"/>
      <c r="H148" s="1059"/>
      <c r="I148" s="1059"/>
      <c r="J148" s="1059"/>
      <c r="K148" s="1059"/>
      <c r="L148" s="1059"/>
      <c r="M148" s="1059"/>
      <c r="N148" s="1059"/>
      <c r="O148" s="1059"/>
      <c r="P148" s="1059"/>
      <c r="Q148" s="1059"/>
      <c r="R148" s="1059"/>
      <c r="S148" s="1059"/>
      <c r="T148" s="1059"/>
      <c r="U148" s="1059"/>
      <c r="V148" s="1059"/>
      <c r="W148" s="1059"/>
      <c r="X148" s="1059"/>
      <c r="Y148" s="1059"/>
      <c r="Z148" s="1059"/>
      <c r="AA148" s="1059"/>
      <c r="AB148" s="1059"/>
      <c r="AC148" s="1059"/>
      <c r="AD148" s="1059"/>
      <c r="AE148" s="1059"/>
      <c r="AF148" s="1059"/>
      <c r="AG148" s="1059"/>
      <c r="AH148" s="1059"/>
      <c r="AI148" s="2060"/>
      <c r="AJ148" s="37">
        <f>SUM(F148:AE148)</f>
        <v>0</v>
      </c>
      <c r="AK148" s="38">
        <f>SUM(F149:AE149)</f>
        <v>0</v>
      </c>
    </row>
    <row r="149" spans="1:37">
      <c r="A149" s="2031"/>
      <c r="B149" s="2032"/>
      <c r="C149" s="2033">
        <f>SUM(AJ147:AK149)</f>
        <v>0</v>
      </c>
      <c r="D149" s="2034" t="s">
        <v>9</v>
      </c>
      <c r="E149" s="2061"/>
      <c r="F149" s="2061"/>
      <c r="G149" s="2061"/>
      <c r="H149" s="2061"/>
      <c r="I149" s="2061"/>
      <c r="J149" s="2061"/>
      <c r="K149" s="2061"/>
      <c r="L149" s="2061"/>
      <c r="M149" s="2061"/>
      <c r="N149" s="2061"/>
      <c r="O149" s="2061"/>
      <c r="P149" s="2061"/>
      <c r="Q149" s="2061"/>
      <c r="R149" s="2061"/>
      <c r="S149" s="2061"/>
      <c r="T149" s="2061"/>
      <c r="U149" s="2061"/>
      <c r="V149" s="2061"/>
      <c r="W149" s="2061"/>
      <c r="X149" s="2061"/>
      <c r="Y149" s="2061"/>
      <c r="Z149" s="2061"/>
      <c r="AA149" s="2061"/>
      <c r="AB149" s="2061"/>
      <c r="AC149" s="2061"/>
      <c r="AD149" s="2061"/>
      <c r="AE149" s="2061"/>
      <c r="AF149" s="2061"/>
      <c r="AG149" s="2061"/>
      <c r="AH149" s="2061"/>
      <c r="AI149" s="2062"/>
      <c r="AJ149" s="105"/>
      <c r="AK149" s="33"/>
    </row>
    <row r="150" spans="1:37">
      <c r="A150" s="2022"/>
      <c r="B150" s="2023"/>
      <c r="C150" s="2392"/>
      <c r="D150" s="315" t="s">
        <v>7</v>
      </c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/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2059"/>
      <c r="AJ150" s="32"/>
      <c r="AK150" s="33"/>
    </row>
    <row r="151" spans="1:37">
      <c r="A151" s="2022"/>
      <c r="B151" s="2029"/>
      <c r="C151" s="2392"/>
      <c r="D151" s="2030" t="s">
        <v>8</v>
      </c>
      <c r="E151" s="1059"/>
      <c r="F151" s="1059"/>
      <c r="G151" s="1059"/>
      <c r="H151" s="1059"/>
      <c r="I151" s="1059"/>
      <c r="J151" s="1059"/>
      <c r="K151" s="1059"/>
      <c r="L151" s="1059"/>
      <c r="M151" s="1059"/>
      <c r="N151" s="1059"/>
      <c r="O151" s="1059"/>
      <c r="P151" s="1059"/>
      <c r="Q151" s="1059"/>
      <c r="R151" s="1059"/>
      <c r="S151" s="1059"/>
      <c r="T151" s="1059"/>
      <c r="U151" s="1059"/>
      <c r="V151" s="1059"/>
      <c r="W151" s="1059"/>
      <c r="X151" s="1059"/>
      <c r="Y151" s="1059"/>
      <c r="Z151" s="1059"/>
      <c r="AA151" s="1059"/>
      <c r="AB151" s="1059"/>
      <c r="AC151" s="1059"/>
      <c r="AD151" s="1059"/>
      <c r="AE151" s="1059"/>
      <c r="AF151" s="1059"/>
      <c r="AG151" s="1059"/>
      <c r="AH151" s="1059"/>
      <c r="AI151" s="2060"/>
      <c r="AJ151" s="37">
        <f>SUM(F151:AE151)</f>
        <v>0</v>
      </c>
      <c r="AK151" s="38">
        <f>SUM(F152:AE152)</f>
        <v>0</v>
      </c>
    </row>
    <row r="152" spans="1:37">
      <c r="A152" s="2031"/>
      <c r="B152" s="2032"/>
      <c r="C152" s="2033">
        <f>SUM(AJ150:AK152)</f>
        <v>0</v>
      </c>
      <c r="D152" s="2034" t="s">
        <v>9</v>
      </c>
      <c r="E152" s="2061"/>
      <c r="F152" s="2061"/>
      <c r="G152" s="2061"/>
      <c r="H152" s="2061"/>
      <c r="I152" s="2061"/>
      <c r="J152" s="2061"/>
      <c r="K152" s="2061"/>
      <c r="L152" s="2061"/>
      <c r="M152" s="2061"/>
      <c r="N152" s="2061"/>
      <c r="O152" s="2061"/>
      <c r="P152" s="2061"/>
      <c r="Q152" s="2061"/>
      <c r="R152" s="2061"/>
      <c r="S152" s="2061"/>
      <c r="T152" s="2061"/>
      <c r="U152" s="2061"/>
      <c r="V152" s="2061"/>
      <c r="W152" s="2061"/>
      <c r="X152" s="2061"/>
      <c r="Y152" s="2061"/>
      <c r="Z152" s="2061"/>
      <c r="AA152" s="2061"/>
      <c r="AB152" s="2061"/>
      <c r="AC152" s="2061"/>
      <c r="AD152" s="2061"/>
      <c r="AE152" s="2061"/>
      <c r="AF152" s="2061"/>
      <c r="AG152" s="2061"/>
      <c r="AH152" s="2061"/>
      <c r="AI152" s="2062"/>
      <c r="AJ152" s="105"/>
      <c r="AK152" s="33"/>
    </row>
    <row r="153" spans="1:37">
      <c r="A153" s="2031"/>
      <c r="B153" s="2063"/>
      <c r="C153" s="2064"/>
      <c r="D153" s="2065"/>
      <c r="E153" s="2065"/>
      <c r="F153" s="2065"/>
      <c r="G153" s="2065"/>
      <c r="H153" s="2065"/>
      <c r="I153" s="2065"/>
      <c r="J153" s="2065"/>
      <c r="K153" s="2065"/>
      <c r="L153" s="2065"/>
      <c r="M153" s="2065"/>
      <c r="N153" s="2065"/>
      <c r="O153" s="2065"/>
      <c r="P153" s="2065"/>
      <c r="Q153" s="2065"/>
      <c r="R153" s="2065"/>
      <c r="S153" s="2065"/>
      <c r="T153" s="2065"/>
      <c r="U153" s="2065"/>
      <c r="V153" s="2065"/>
      <c r="W153" s="2065"/>
      <c r="X153" s="2065"/>
      <c r="Y153" s="2065"/>
      <c r="Z153" s="2065"/>
      <c r="AA153" s="2065"/>
      <c r="AB153" s="2065"/>
      <c r="AC153" s="2065"/>
      <c r="AD153" s="2065"/>
      <c r="AE153" s="2065"/>
      <c r="AF153" s="2065"/>
      <c r="AG153" s="2065"/>
      <c r="AH153" s="2065"/>
      <c r="AI153" s="2065"/>
      <c r="AJ153" s="111"/>
      <c r="AK153" s="111"/>
    </row>
    <row r="154" spans="1:37">
      <c r="A154" s="2066" t="s">
        <v>4</v>
      </c>
      <c r="B154" s="2067" t="s">
        <v>5</v>
      </c>
      <c r="C154" s="2068" t="s">
        <v>27</v>
      </c>
      <c r="D154" s="2065"/>
      <c r="E154" s="2065"/>
      <c r="F154" s="2065"/>
      <c r="G154" s="2065"/>
      <c r="H154" s="2065"/>
      <c r="I154" s="2065"/>
      <c r="J154" s="2065"/>
      <c r="K154" s="2065"/>
      <c r="L154" s="2065"/>
      <c r="M154" s="2065"/>
      <c r="N154" s="2065"/>
      <c r="O154" s="2065"/>
      <c r="P154" s="2065"/>
      <c r="Q154" s="2065"/>
      <c r="R154" s="2065"/>
      <c r="S154" s="2065"/>
      <c r="T154" s="2065"/>
      <c r="U154" s="2065"/>
      <c r="V154" s="2065"/>
      <c r="W154" s="2065"/>
      <c r="X154" s="2065"/>
      <c r="Y154" s="2065"/>
      <c r="Z154" s="2065"/>
      <c r="AA154" s="2065"/>
      <c r="AB154" s="2065"/>
      <c r="AC154" s="2065"/>
      <c r="AD154" s="2065"/>
      <c r="AE154" s="2065"/>
      <c r="AF154" s="2065"/>
      <c r="AG154" s="2065"/>
      <c r="AH154" s="2065"/>
      <c r="AI154" s="2065"/>
      <c r="AJ154" s="111"/>
      <c r="AK154" s="111"/>
    </row>
    <row r="155" spans="1:37">
      <c r="A155" s="2035">
        <v>8</v>
      </c>
      <c r="B155" s="2069"/>
      <c r="C155" s="2070" t="s">
        <v>70</v>
      </c>
      <c r="D155" s="2071" t="s">
        <v>29</v>
      </c>
      <c r="E155" s="2072">
        <f t="shared" ref="E155:AI155" si="25">COUNTIF(E$372:E$395,$D$398)</f>
        <v>0</v>
      </c>
      <c r="F155" s="2072">
        <f t="shared" si="25"/>
        <v>0</v>
      </c>
      <c r="G155" s="2072">
        <f t="shared" si="25"/>
        <v>0</v>
      </c>
      <c r="H155" s="2072">
        <f t="shared" si="25"/>
        <v>0</v>
      </c>
      <c r="I155" s="2072">
        <f t="shared" si="25"/>
        <v>0</v>
      </c>
      <c r="J155" s="2072">
        <f t="shared" si="25"/>
        <v>0</v>
      </c>
      <c r="K155" s="2072">
        <f t="shared" si="25"/>
        <v>0</v>
      </c>
      <c r="L155" s="2072">
        <f t="shared" si="25"/>
        <v>0</v>
      </c>
      <c r="M155" s="2072">
        <f t="shared" si="25"/>
        <v>0</v>
      </c>
      <c r="N155" s="2072">
        <f t="shared" si="25"/>
        <v>0</v>
      </c>
      <c r="O155" s="2072">
        <f t="shared" si="25"/>
        <v>0</v>
      </c>
      <c r="P155" s="2072">
        <f t="shared" si="25"/>
        <v>0</v>
      </c>
      <c r="Q155" s="2072">
        <f t="shared" si="25"/>
        <v>0</v>
      </c>
      <c r="R155" s="2072">
        <f t="shared" si="25"/>
        <v>0</v>
      </c>
      <c r="S155" s="2072">
        <f t="shared" si="25"/>
        <v>0</v>
      </c>
      <c r="T155" s="2072">
        <f t="shared" si="25"/>
        <v>0</v>
      </c>
      <c r="U155" s="2072">
        <f t="shared" si="25"/>
        <v>0</v>
      </c>
      <c r="V155" s="2072">
        <f t="shared" si="25"/>
        <v>0</v>
      </c>
      <c r="W155" s="2072">
        <f t="shared" si="25"/>
        <v>0</v>
      </c>
      <c r="X155" s="2072">
        <f t="shared" si="25"/>
        <v>0</v>
      </c>
      <c r="Y155" s="2072">
        <f t="shared" si="25"/>
        <v>0</v>
      </c>
      <c r="Z155" s="2072">
        <f t="shared" si="25"/>
        <v>0</v>
      </c>
      <c r="AA155" s="2072">
        <f t="shared" si="25"/>
        <v>0</v>
      </c>
      <c r="AB155" s="2072">
        <f t="shared" si="25"/>
        <v>0</v>
      </c>
      <c r="AC155" s="2072">
        <f t="shared" si="25"/>
        <v>0</v>
      </c>
      <c r="AD155" s="2072">
        <f t="shared" si="25"/>
        <v>0</v>
      </c>
      <c r="AE155" s="2072">
        <f t="shared" si="25"/>
        <v>0</v>
      </c>
      <c r="AF155" s="2072">
        <f t="shared" si="25"/>
        <v>0</v>
      </c>
      <c r="AG155" s="2072">
        <f t="shared" si="25"/>
        <v>0</v>
      </c>
      <c r="AH155" s="2072">
        <f t="shared" si="25"/>
        <v>0</v>
      </c>
      <c r="AI155" s="2072">
        <f t="shared" si="25"/>
        <v>0</v>
      </c>
      <c r="AJ155" s="117"/>
      <c r="AK155" s="117"/>
    </row>
    <row r="156" spans="1:37">
      <c r="A156" s="2073">
        <v>6</v>
      </c>
      <c r="B156" s="2074">
        <v>2</v>
      </c>
      <c r="C156" s="2075" t="s">
        <v>71</v>
      </c>
      <c r="D156" s="2076" t="s">
        <v>31</v>
      </c>
      <c r="E156" s="2077">
        <f t="shared" ref="E156:AI156" si="26">COUNTIF(E$372:E$395,$D$399)</f>
        <v>0</v>
      </c>
      <c r="F156" s="2077">
        <f t="shared" si="26"/>
        <v>0</v>
      </c>
      <c r="G156" s="2077">
        <f t="shared" si="26"/>
        <v>0</v>
      </c>
      <c r="H156" s="2077">
        <f t="shared" si="26"/>
        <v>0</v>
      </c>
      <c r="I156" s="2077">
        <f t="shared" si="26"/>
        <v>0</v>
      </c>
      <c r="J156" s="2077">
        <f t="shared" si="26"/>
        <v>0</v>
      </c>
      <c r="K156" s="2077">
        <f t="shared" si="26"/>
        <v>0</v>
      </c>
      <c r="L156" s="2077">
        <f t="shared" si="26"/>
        <v>0</v>
      </c>
      <c r="M156" s="2077">
        <f t="shared" si="26"/>
        <v>0</v>
      </c>
      <c r="N156" s="2077">
        <f t="shared" si="26"/>
        <v>0</v>
      </c>
      <c r="O156" s="2077">
        <f t="shared" si="26"/>
        <v>0</v>
      </c>
      <c r="P156" s="2077">
        <f t="shared" si="26"/>
        <v>0</v>
      </c>
      <c r="Q156" s="2077">
        <f t="shared" si="26"/>
        <v>0</v>
      </c>
      <c r="R156" s="2077">
        <f t="shared" si="26"/>
        <v>0</v>
      </c>
      <c r="S156" s="2077">
        <f t="shared" si="26"/>
        <v>0</v>
      </c>
      <c r="T156" s="2077">
        <f t="shared" si="26"/>
        <v>0</v>
      </c>
      <c r="U156" s="2077">
        <f t="shared" si="26"/>
        <v>0</v>
      </c>
      <c r="V156" s="2077">
        <f t="shared" si="26"/>
        <v>0</v>
      </c>
      <c r="W156" s="2077">
        <f t="shared" si="26"/>
        <v>0</v>
      </c>
      <c r="X156" s="2077">
        <f t="shared" si="26"/>
        <v>0</v>
      </c>
      <c r="Y156" s="2077">
        <f t="shared" si="26"/>
        <v>0</v>
      </c>
      <c r="Z156" s="2077">
        <f t="shared" si="26"/>
        <v>0</v>
      </c>
      <c r="AA156" s="2077">
        <f t="shared" si="26"/>
        <v>0</v>
      </c>
      <c r="AB156" s="2077">
        <f t="shared" si="26"/>
        <v>0</v>
      </c>
      <c r="AC156" s="2077">
        <f t="shared" si="26"/>
        <v>0</v>
      </c>
      <c r="AD156" s="2077">
        <f t="shared" si="26"/>
        <v>0</v>
      </c>
      <c r="AE156" s="2077">
        <f t="shared" si="26"/>
        <v>0</v>
      </c>
      <c r="AF156" s="2077">
        <f t="shared" si="26"/>
        <v>0</v>
      </c>
      <c r="AG156" s="2077">
        <f t="shared" si="26"/>
        <v>0</v>
      </c>
      <c r="AH156" s="2077">
        <f t="shared" si="26"/>
        <v>0</v>
      </c>
      <c r="AI156" s="2077">
        <f t="shared" si="26"/>
        <v>0</v>
      </c>
      <c r="AJ156" s="117"/>
      <c r="AK156" s="117"/>
    </row>
    <row r="157" spans="1:37">
      <c r="A157" s="2078">
        <v>2</v>
      </c>
      <c r="B157" s="2079">
        <v>6</v>
      </c>
      <c r="C157" s="2080" t="s">
        <v>72</v>
      </c>
      <c r="D157" s="2078" t="s">
        <v>5</v>
      </c>
      <c r="E157" s="2079">
        <f t="shared" ref="E157:AI157" si="27">COUNTIF(E$372:E$395,$D$400)</f>
        <v>0</v>
      </c>
      <c r="F157" s="2079">
        <f t="shared" si="27"/>
        <v>0</v>
      </c>
      <c r="G157" s="2079">
        <f t="shared" si="27"/>
        <v>0</v>
      </c>
      <c r="H157" s="2079">
        <f t="shared" si="27"/>
        <v>0</v>
      </c>
      <c r="I157" s="2079">
        <f t="shared" si="27"/>
        <v>0</v>
      </c>
      <c r="J157" s="2079">
        <f t="shared" si="27"/>
        <v>0</v>
      </c>
      <c r="K157" s="2079">
        <f t="shared" si="27"/>
        <v>0</v>
      </c>
      <c r="L157" s="2079">
        <f t="shared" si="27"/>
        <v>0</v>
      </c>
      <c r="M157" s="2079">
        <f t="shared" si="27"/>
        <v>0</v>
      </c>
      <c r="N157" s="2079">
        <f t="shared" si="27"/>
        <v>0</v>
      </c>
      <c r="O157" s="2079">
        <f t="shared" si="27"/>
        <v>0</v>
      </c>
      <c r="P157" s="2079">
        <f t="shared" si="27"/>
        <v>0</v>
      </c>
      <c r="Q157" s="2079">
        <f t="shared" si="27"/>
        <v>0</v>
      </c>
      <c r="R157" s="2079">
        <f t="shared" si="27"/>
        <v>0</v>
      </c>
      <c r="S157" s="2079">
        <f t="shared" si="27"/>
        <v>0</v>
      </c>
      <c r="T157" s="2079">
        <f t="shared" si="27"/>
        <v>0</v>
      </c>
      <c r="U157" s="2079">
        <f t="shared" si="27"/>
        <v>0</v>
      </c>
      <c r="V157" s="2079">
        <f t="shared" si="27"/>
        <v>0</v>
      </c>
      <c r="W157" s="2079">
        <f t="shared" si="27"/>
        <v>0</v>
      </c>
      <c r="X157" s="2079">
        <f t="shared" si="27"/>
        <v>0</v>
      </c>
      <c r="Y157" s="2079">
        <f t="shared" si="27"/>
        <v>0</v>
      </c>
      <c r="Z157" s="2079">
        <f t="shared" si="27"/>
        <v>0</v>
      </c>
      <c r="AA157" s="2079">
        <f t="shared" si="27"/>
        <v>0</v>
      </c>
      <c r="AB157" s="2079">
        <f t="shared" si="27"/>
        <v>0</v>
      </c>
      <c r="AC157" s="2079">
        <f t="shared" si="27"/>
        <v>0</v>
      </c>
      <c r="AD157" s="2079">
        <f t="shared" si="27"/>
        <v>0</v>
      </c>
      <c r="AE157" s="2079">
        <f t="shared" si="27"/>
        <v>0</v>
      </c>
      <c r="AF157" s="2079">
        <f t="shared" si="27"/>
        <v>0</v>
      </c>
      <c r="AG157" s="2079">
        <f t="shared" si="27"/>
        <v>0</v>
      </c>
      <c r="AH157" s="2079">
        <f t="shared" si="27"/>
        <v>0</v>
      </c>
      <c r="AI157" s="2079">
        <f t="shared" si="27"/>
        <v>0</v>
      </c>
      <c r="AJ157" s="117"/>
      <c r="AK157" s="117"/>
    </row>
    <row r="158" spans="1:37">
      <c r="A158" s="2022"/>
      <c r="B158" s="2022"/>
      <c r="C158" s="2022"/>
      <c r="D158" s="2022"/>
      <c r="E158" s="2022"/>
      <c r="F158" s="2022"/>
      <c r="G158" s="2022"/>
      <c r="H158" s="2022"/>
      <c r="I158" s="2022"/>
      <c r="J158" s="2022"/>
      <c r="K158" s="2022"/>
      <c r="L158" s="2022"/>
      <c r="M158" s="2022"/>
      <c r="N158" s="2022"/>
      <c r="O158" s="2022"/>
      <c r="P158" s="2022"/>
      <c r="Q158" s="2022"/>
      <c r="R158" s="2022"/>
      <c r="S158" s="2022"/>
      <c r="T158" s="2022"/>
      <c r="U158" s="2022"/>
      <c r="V158" s="2022"/>
      <c r="W158" s="2022"/>
      <c r="X158" s="2022"/>
      <c r="Y158" s="2022"/>
      <c r="Z158" s="2022"/>
      <c r="AA158" s="2022"/>
      <c r="AB158" s="2022"/>
      <c r="AC158" s="2022"/>
      <c r="AD158" s="2022"/>
      <c r="AE158" s="2022"/>
      <c r="AF158" s="2022"/>
      <c r="AG158" s="2022"/>
      <c r="AH158" s="2022"/>
      <c r="AI158" s="2022"/>
    </row>
    <row r="159" spans="1:37">
      <c r="A159" s="2081" t="s">
        <v>32</v>
      </c>
      <c r="B159" s="2081"/>
      <c r="C159" s="2082">
        <f>SUM(AJ129:AJ152)</f>
        <v>0</v>
      </c>
      <c r="D159" s="2083"/>
      <c r="E159" s="2084">
        <f t="shared" ref="E159:AI159" si="28">SUM(E129:E152)</f>
        <v>0</v>
      </c>
      <c r="F159" s="2084">
        <f t="shared" si="28"/>
        <v>0</v>
      </c>
      <c r="G159" s="2084">
        <f t="shared" si="28"/>
        <v>0</v>
      </c>
      <c r="H159" s="2084">
        <f t="shared" si="28"/>
        <v>0</v>
      </c>
      <c r="I159" s="2084">
        <f t="shared" si="28"/>
        <v>0</v>
      </c>
      <c r="J159" s="2084">
        <f t="shared" si="28"/>
        <v>0</v>
      </c>
      <c r="K159" s="2084">
        <f t="shared" si="28"/>
        <v>0</v>
      </c>
      <c r="L159" s="2084">
        <f t="shared" si="28"/>
        <v>0</v>
      </c>
      <c r="M159" s="2084">
        <f t="shared" si="28"/>
        <v>0</v>
      </c>
      <c r="N159" s="2084">
        <f t="shared" si="28"/>
        <v>0</v>
      </c>
      <c r="O159" s="2084">
        <f t="shared" si="28"/>
        <v>0</v>
      </c>
      <c r="P159" s="2084">
        <f t="shared" si="28"/>
        <v>0</v>
      </c>
      <c r="Q159" s="2084">
        <f t="shared" si="28"/>
        <v>0</v>
      </c>
      <c r="R159" s="2084">
        <f t="shared" si="28"/>
        <v>0</v>
      </c>
      <c r="S159" s="2084">
        <f t="shared" si="28"/>
        <v>0</v>
      </c>
      <c r="T159" s="2084">
        <f t="shared" si="28"/>
        <v>0</v>
      </c>
      <c r="U159" s="2084">
        <f t="shared" si="28"/>
        <v>0</v>
      </c>
      <c r="V159" s="2084">
        <f t="shared" si="28"/>
        <v>0</v>
      </c>
      <c r="W159" s="2084">
        <f t="shared" si="28"/>
        <v>0</v>
      </c>
      <c r="X159" s="2084">
        <f t="shared" si="28"/>
        <v>0</v>
      </c>
      <c r="Y159" s="2084">
        <f t="shared" si="28"/>
        <v>0</v>
      </c>
      <c r="Z159" s="2084">
        <f t="shared" si="28"/>
        <v>0</v>
      </c>
      <c r="AA159" s="2084">
        <f t="shared" si="28"/>
        <v>0</v>
      </c>
      <c r="AB159" s="2084">
        <f t="shared" si="28"/>
        <v>0</v>
      </c>
      <c r="AC159" s="2084">
        <f t="shared" si="28"/>
        <v>0</v>
      </c>
      <c r="AD159" s="2084">
        <f t="shared" si="28"/>
        <v>0</v>
      </c>
      <c r="AE159" s="2084">
        <f t="shared" si="28"/>
        <v>0</v>
      </c>
      <c r="AF159" s="2084">
        <f t="shared" si="28"/>
        <v>0</v>
      </c>
      <c r="AG159" s="2084">
        <f t="shared" si="28"/>
        <v>0</v>
      </c>
      <c r="AH159" s="2084">
        <f t="shared" si="28"/>
        <v>0</v>
      </c>
      <c r="AI159" s="2084">
        <f t="shared" si="28"/>
        <v>0</v>
      </c>
      <c r="AJ159" s="132">
        <f>SUM(F159:AE159)</f>
        <v>0</v>
      </c>
      <c r="AK159" s="133" t="s">
        <v>33</v>
      </c>
    </row>
    <row r="160" spans="1:37">
      <c r="A160" s="2085" t="s">
        <v>34</v>
      </c>
      <c r="B160" s="2085"/>
      <c r="C160" s="2086">
        <f>SUM(AK129:AK152)</f>
        <v>0</v>
      </c>
      <c r="D160" s="2083"/>
      <c r="E160" s="2087" t="str">
        <f t="shared" ref="E160:AI160" si="29">IF(E159=24,1,"ERRORE")</f>
        <v>ERRORE</v>
      </c>
      <c r="F160" s="2087" t="str">
        <f t="shared" si="29"/>
        <v>ERRORE</v>
      </c>
      <c r="G160" s="2087" t="str">
        <f t="shared" si="29"/>
        <v>ERRORE</v>
      </c>
      <c r="H160" s="2087" t="str">
        <f t="shared" si="29"/>
        <v>ERRORE</v>
      </c>
      <c r="I160" s="2087" t="str">
        <f t="shared" si="29"/>
        <v>ERRORE</v>
      </c>
      <c r="J160" s="2087" t="str">
        <f t="shared" si="29"/>
        <v>ERRORE</v>
      </c>
      <c r="K160" s="2087" t="str">
        <f t="shared" si="29"/>
        <v>ERRORE</v>
      </c>
      <c r="L160" s="2087" t="str">
        <f t="shared" si="29"/>
        <v>ERRORE</v>
      </c>
      <c r="M160" s="2087" t="str">
        <f t="shared" si="29"/>
        <v>ERRORE</v>
      </c>
      <c r="N160" s="2087" t="str">
        <f t="shared" si="29"/>
        <v>ERRORE</v>
      </c>
      <c r="O160" s="2087" t="str">
        <f t="shared" si="29"/>
        <v>ERRORE</v>
      </c>
      <c r="P160" s="2087" t="str">
        <f t="shared" si="29"/>
        <v>ERRORE</v>
      </c>
      <c r="Q160" s="2087" t="str">
        <f t="shared" si="29"/>
        <v>ERRORE</v>
      </c>
      <c r="R160" s="2087" t="str">
        <f t="shared" si="29"/>
        <v>ERRORE</v>
      </c>
      <c r="S160" s="2087" t="str">
        <f t="shared" si="29"/>
        <v>ERRORE</v>
      </c>
      <c r="T160" s="2087" t="str">
        <f t="shared" si="29"/>
        <v>ERRORE</v>
      </c>
      <c r="U160" s="2087" t="str">
        <f t="shared" si="29"/>
        <v>ERRORE</v>
      </c>
      <c r="V160" s="2087" t="str">
        <f t="shared" si="29"/>
        <v>ERRORE</v>
      </c>
      <c r="W160" s="2087" t="str">
        <f t="shared" si="29"/>
        <v>ERRORE</v>
      </c>
      <c r="X160" s="2087" t="str">
        <f t="shared" si="29"/>
        <v>ERRORE</v>
      </c>
      <c r="Y160" s="2087" t="str">
        <f t="shared" si="29"/>
        <v>ERRORE</v>
      </c>
      <c r="Z160" s="2087" t="str">
        <f t="shared" si="29"/>
        <v>ERRORE</v>
      </c>
      <c r="AA160" s="2087" t="str">
        <f t="shared" si="29"/>
        <v>ERRORE</v>
      </c>
      <c r="AB160" s="2087" t="str">
        <f t="shared" si="29"/>
        <v>ERRORE</v>
      </c>
      <c r="AC160" s="2087" t="str">
        <f t="shared" si="29"/>
        <v>ERRORE</v>
      </c>
      <c r="AD160" s="2087" t="str">
        <f t="shared" si="29"/>
        <v>ERRORE</v>
      </c>
      <c r="AE160" s="2087" t="str">
        <f t="shared" si="29"/>
        <v>ERRORE</v>
      </c>
      <c r="AF160" s="2087" t="str">
        <f t="shared" si="29"/>
        <v>ERRORE</v>
      </c>
      <c r="AG160" s="2087" t="str">
        <f t="shared" si="29"/>
        <v>ERRORE</v>
      </c>
      <c r="AH160" s="2087" t="str">
        <f t="shared" si="29"/>
        <v>ERRORE</v>
      </c>
      <c r="AI160" s="2087" t="str">
        <f t="shared" si="29"/>
        <v>ERRORE</v>
      </c>
      <c r="AJ160" s="138">
        <f>SUM(AJ129:AK152)</f>
        <v>0</v>
      </c>
      <c r="AK160" s="133" t="s">
        <v>35</v>
      </c>
    </row>
    <row r="161" spans="1:39">
      <c r="A161" s="139" t="s">
        <v>36</v>
      </c>
      <c r="B161" s="198"/>
      <c r="C161" s="141">
        <f>SUM(C159:C160)</f>
        <v>0</v>
      </c>
      <c r="D161" s="130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199"/>
      <c r="AK161" s="133"/>
    </row>
    <row r="163" spans="1:39">
      <c r="B163" s="75"/>
      <c r="C163" s="76"/>
      <c r="D163" s="76"/>
      <c r="E163" s="76"/>
      <c r="F163" s="76"/>
      <c r="G163" s="299"/>
      <c r="H163" s="300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</row>
    <row r="164" spans="1:39">
      <c r="C164" s="16" t="s">
        <v>489</v>
      </c>
      <c r="D164" s="17"/>
      <c r="E164" s="18">
        <v>1</v>
      </c>
      <c r="F164" s="18">
        <v>2</v>
      </c>
      <c r="G164" s="18">
        <v>3</v>
      </c>
      <c r="H164" s="18">
        <v>4</v>
      </c>
      <c r="I164" s="18">
        <v>5</v>
      </c>
      <c r="J164" s="18">
        <v>6</v>
      </c>
      <c r="K164" s="18">
        <v>7</v>
      </c>
      <c r="L164" s="18">
        <v>8</v>
      </c>
      <c r="M164" s="18">
        <v>9</v>
      </c>
      <c r="N164" s="18">
        <v>10</v>
      </c>
      <c r="O164" s="18">
        <v>11</v>
      </c>
      <c r="P164" s="18">
        <v>12</v>
      </c>
      <c r="Q164" s="18">
        <v>13</v>
      </c>
      <c r="R164" s="18">
        <v>14</v>
      </c>
      <c r="S164" s="18">
        <v>15</v>
      </c>
      <c r="T164" s="18">
        <v>16</v>
      </c>
      <c r="U164" s="18">
        <v>17</v>
      </c>
      <c r="V164" s="18">
        <v>18</v>
      </c>
      <c r="W164" s="18">
        <v>19</v>
      </c>
      <c r="X164" s="18">
        <v>20</v>
      </c>
      <c r="Y164" s="18">
        <v>21</v>
      </c>
      <c r="Z164" s="18">
        <v>22</v>
      </c>
      <c r="AA164" s="18">
        <v>23</v>
      </c>
      <c r="AB164" s="18">
        <v>24</v>
      </c>
      <c r="AC164" s="279">
        <v>25</v>
      </c>
      <c r="AD164" s="18">
        <v>26</v>
      </c>
      <c r="AE164" s="18">
        <v>27</v>
      </c>
      <c r="AF164" s="279">
        <v>28</v>
      </c>
      <c r="AG164" s="18">
        <v>29</v>
      </c>
      <c r="AH164" s="18">
        <v>30</v>
      </c>
      <c r="AI164" s="18">
        <v>31</v>
      </c>
      <c r="AJ164" s="17"/>
      <c r="AK164" s="17"/>
    </row>
    <row r="165" spans="1:39">
      <c r="B165" s="15" t="s">
        <v>2</v>
      </c>
      <c r="C165" s="301" t="s">
        <v>73</v>
      </c>
      <c r="D165" s="22"/>
      <c r="E165" s="144" t="s">
        <v>188</v>
      </c>
      <c r="F165" s="144" t="s">
        <v>89</v>
      </c>
      <c r="G165" s="1477" t="s">
        <v>4</v>
      </c>
      <c r="H165" s="144" t="s">
        <v>186</v>
      </c>
      <c r="I165" s="144" t="s">
        <v>29</v>
      </c>
      <c r="J165" s="144" t="s">
        <v>29</v>
      </c>
      <c r="K165" s="144" t="s">
        <v>187</v>
      </c>
      <c r="L165" s="144" t="s">
        <v>188</v>
      </c>
      <c r="M165" s="144" t="s">
        <v>89</v>
      </c>
      <c r="N165" s="1477" t="s">
        <v>4</v>
      </c>
      <c r="O165" s="144" t="s">
        <v>186</v>
      </c>
      <c r="P165" s="144" t="s">
        <v>29</v>
      </c>
      <c r="Q165" s="144" t="s">
        <v>29</v>
      </c>
      <c r="R165" s="144" t="s">
        <v>187</v>
      </c>
      <c r="S165" s="144" t="s">
        <v>188</v>
      </c>
      <c r="T165" s="144" t="s">
        <v>89</v>
      </c>
      <c r="U165" s="1477" t="s">
        <v>4</v>
      </c>
      <c r="V165" s="144" t="s">
        <v>186</v>
      </c>
      <c r="W165" s="144" t="s">
        <v>29</v>
      </c>
      <c r="X165" s="144" t="s">
        <v>29</v>
      </c>
      <c r="Y165" s="144" t="s">
        <v>187</v>
      </c>
      <c r="Z165" s="144" t="s">
        <v>188</v>
      </c>
      <c r="AA165" s="144" t="s">
        <v>89</v>
      </c>
      <c r="AB165" s="1477" t="s">
        <v>4</v>
      </c>
      <c r="AC165" s="144" t="s">
        <v>186</v>
      </c>
      <c r="AD165" s="144" t="s">
        <v>29</v>
      </c>
      <c r="AE165" s="144" t="s">
        <v>29</v>
      </c>
      <c r="AF165" s="144" t="s">
        <v>187</v>
      </c>
      <c r="AG165" s="144" t="s">
        <v>188</v>
      </c>
      <c r="AH165" s="144" t="s">
        <v>89</v>
      </c>
      <c r="AI165" s="1477" t="s">
        <v>4</v>
      </c>
      <c r="AJ165" s="82" t="s">
        <v>4</v>
      </c>
      <c r="AK165" s="28" t="s">
        <v>5</v>
      </c>
    </row>
    <row r="166" spans="1:39">
      <c r="B166" s="83"/>
      <c r="C166" s="12" t="s">
        <v>74</v>
      </c>
      <c r="D166" s="152" t="s">
        <v>7</v>
      </c>
      <c r="E166" s="1479" t="s">
        <v>31</v>
      </c>
      <c r="F166" s="1479" t="s">
        <v>31</v>
      </c>
      <c r="G166" s="1480"/>
      <c r="H166" s="1479" t="s">
        <v>31</v>
      </c>
      <c r="I166" s="1479" t="s">
        <v>31</v>
      </c>
      <c r="J166" s="1479" t="s">
        <v>31</v>
      </c>
      <c r="K166" s="1479" t="s">
        <v>31</v>
      </c>
      <c r="L166" s="1479" t="s">
        <v>31</v>
      </c>
      <c r="M166" s="1895" t="s">
        <v>203</v>
      </c>
      <c r="N166" s="1480"/>
      <c r="O166" s="1536" t="s">
        <v>203</v>
      </c>
      <c r="P166" s="1479" t="s">
        <v>31</v>
      </c>
      <c r="Q166" s="1479" t="s">
        <v>31</v>
      </c>
      <c r="R166" s="1479" t="s">
        <v>31</v>
      </c>
      <c r="S166" s="1479" t="s">
        <v>31</v>
      </c>
      <c r="T166" s="1479" t="s">
        <v>31</v>
      </c>
      <c r="U166" s="1484"/>
      <c r="V166" s="1479" t="s">
        <v>31</v>
      </c>
      <c r="W166" s="1479" t="s">
        <v>31</v>
      </c>
      <c r="X166" s="1479" t="s">
        <v>31</v>
      </c>
      <c r="Y166" s="1479" t="s">
        <v>31</v>
      </c>
      <c r="Z166" s="1479" t="s">
        <v>31</v>
      </c>
      <c r="AA166" s="1479" t="s">
        <v>31</v>
      </c>
      <c r="AB166" s="1480"/>
      <c r="AC166" s="1479" t="s">
        <v>31</v>
      </c>
      <c r="AD166" s="1479" t="s">
        <v>31</v>
      </c>
      <c r="AE166" s="1479" t="s">
        <v>31</v>
      </c>
      <c r="AF166" s="1479" t="s">
        <v>31</v>
      </c>
      <c r="AG166" s="1479" t="s">
        <v>31</v>
      </c>
      <c r="AH166" s="1481" t="s">
        <v>203</v>
      </c>
      <c r="AI166" s="1480"/>
      <c r="AJ166" s="32"/>
      <c r="AK166" s="33"/>
    </row>
    <row r="167" spans="1:39">
      <c r="B167" s="83"/>
      <c r="C167" s="12"/>
      <c r="D167" s="344"/>
      <c r="E167" s="1746"/>
      <c r="F167" s="1746"/>
      <c r="G167" s="1748"/>
      <c r="H167" s="1746"/>
      <c r="I167" s="1746"/>
      <c r="J167" s="1746"/>
      <c r="K167" s="1746"/>
      <c r="L167" s="1746"/>
      <c r="M167" s="2088"/>
      <c r="N167" s="1748"/>
      <c r="O167" s="1878" t="s">
        <v>29</v>
      </c>
      <c r="P167" s="1746"/>
      <c r="Q167" s="1746"/>
      <c r="R167" s="1746"/>
      <c r="S167" s="1746"/>
      <c r="T167" s="1746"/>
      <c r="U167" s="1749"/>
      <c r="V167" s="1746"/>
      <c r="W167" s="1746"/>
      <c r="X167" s="1746"/>
      <c r="Y167" s="1746"/>
      <c r="Z167" s="1746"/>
      <c r="AA167" s="1746"/>
      <c r="AB167" s="1748"/>
      <c r="AC167" s="1746"/>
      <c r="AD167" s="1746"/>
      <c r="AE167" s="1746"/>
      <c r="AF167" s="1746"/>
      <c r="AG167" s="1746"/>
      <c r="AH167" s="1744"/>
      <c r="AI167" s="1748"/>
      <c r="AJ167" s="156"/>
      <c r="AK167" s="33"/>
    </row>
    <row r="168" spans="1:39" ht="15" customHeight="1">
      <c r="B168" s="91"/>
      <c r="C168" s="12"/>
      <c r="D168" s="158" t="s">
        <v>8</v>
      </c>
      <c r="E168" s="1288">
        <v>1.75</v>
      </c>
      <c r="F168" s="1288">
        <v>1</v>
      </c>
      <c r="G168" s="1454"/>
      <c r="H168" s="1460"/>
      <c r="I168" s="1460"/>
      <c r="J168" s="1460"/>
      <c r="K168" s="1460"/>
      <c r="L168" s="1460"/>
      <c r="N168" s="1454"/>
      <c r="O168" s="1288">
        <v>2</v>
      </c>
      <c r="P168" s="1460"/>
      <c r="Q168" s="1460"/>
      <c r="R168" s="1460"/>
      <c r="S168" s="1460"/>
      <c r="T168" s="1288">
        <v>1</v>
      </c>
      <c r="U168" s="2089"/>
      <c r="V168" s="1288"/>
      <c r="W168" s="1288"/>
      <c r="X168" s="1288"/>
      <c r="Y168" s="1288"/>
      <c r="Z168" s="1288"/>
      <c r="AA168" s="1288">
        <v>1</v>
      </c>
      <c r="AB168" s="2090"/>
      <c r="AC168" s="1288"/>
      <c r="AD168" s="1288"/>
      <c r="AE168" s="1288"/>
      <c r="AF168" s="1288"/>
      <c r="AG168" s="1288"/>
      <c r="AH168" s="1288" t="s">
        <v>11</v>
      </c>
      <c r="AI168" s="1454"/>
      <c r="AJ168" s="37">
        <f>SUM(F168:AE168)</f>
        <v>5</v>
      </c>
      <c r="AK168" s="38">
        <f>SUM(F169:AE169)</f>
        <v>0</v>
      </c>
    </row>
    <row r="169" spans="1:39">
      <c r="A169" s="39"/>
      <c r="B169" s="97"/>
      <c r="C169" s="250">
        <f>SUM(AJ166:AK169)</f>
        <v>5</v>
      </c>
      <c r="D169" s="164" t="s">
        <v>9</v>
      </c>
      <c r="E169" s="1463"/>
      <c r="F169" s="1463"/>
      <c r="G169" s="1465"/>
      <c r="H169" s="1463"/>
      <c r="I169" s="1463"/>
      <c r="J169" s="1460"/>
      <c r="K169" s="1463"/>
      <c r="L169" s="1463"/>
      <c r="M169" s="1490"/>
      <c r="N169" s="1465"/>
      <c r="O169" s="1463"/>
      <c r="P169" s="1463"/>
      <c r="Q169" s="1463"/>
      <c r="R169" s="1463"/>
      <c r="S169" s="1463"/>
      <c r="T169" s="1463"/>
      <c r="U169" s="1491"/>
      <c r="V169" s="1463"/>
      <c r="W169" s="1463"/>
      <c r="X169" s="1463"/>
      <c r="Y169" s="1463"/>
      <c r="Z169" s="1463"/>
      <c r="AA169" s="1463"/>
      <c r="AB169" s="1465"/>
      <c r="AC169" s="1463"/>
      <c r="AD169" s="1463"/>
      <c r="AE169" s="1463"/>
      <c r="AF169" s="1463"/>
      <c r="AG169" s="1463"/>
      <c r="AH169" s="1463"/>
      <c r="AI169" s="1465"/>
      <c r="AJ169" s="45"/>
      <c r="AK169" s="33"/>
    </row>
    <row r="170" spans="1:39" ht="12.75" customHeight="1">
      <c r="B170" s="83"/>
      <c r="C170" s="12" t="s">
        <v>76</v>
      </c>
      <c r="D170" s="152" t="s">
        <v>7</v>
      </c>
      <c r="E170" s="1494"/>
      <c r="F170" s="1492"/>
      <c r="G170" s="1493"/>
      <c r="H170" s="1492" t="s">
        <v>29</v>
      </c>
      <c r="I170" s="1492" t="s">
        <v>29</v>
      </c>
      <c r="J170" s="1492" t="s">
        <v>29</v>
      </c>
      <c r="K170" s="1494"/>
      <c r="L170" s="1494"/>
      <c r="M170" s="1743" t="s">
        <v>31</v>
      </c>
      <c r="N170" s="1493"/>
      <c r="O170" s="2091" t="s">
        <v>201</v>
      </c>
      <c r="P170" s="2092" t="s">
        <v>201</v>
      </c>
      <c r="Q170" s="1492" t="s">
        <v>29</v>
      </c>
      <c r="R170" s="1492"/>
      <c r="S170" s="1492"/>
      <c r="T170" s="1492"/>
      <c r="U170" s="1497"/>
      <c r="V170" s="1492" t="s">
        <v>29</v>
      </c>
      <c r="W170" s="1492" t="s">
        <v>29</v>
      </c>
      <c r="X170" s="1492" t="s">
        <v>29</v>
      </c>
      <c r="Y170" s="1492" t="s">
        <v>11</v>
      </c>
      <c r="Z170" s="1492" t="s">
        <v>11</v>
      </c>
      <c r="AA170" s="1492"/>
      <c r="AB170" s="1493"/>
      <c r="AC170" s="1492" t="s">
        <v>29</v>
      </c>
      <c r="AD170" s="1492" t="s">
        <v>29</v>
      </c>
      <c r="AE170" s="1492" t="s">
        <v>29</v>
      </c>
      <c r="AF170" s="1492" t="s">
        <v>11</v>
      </c>
      <c r="AG170" s="1492" t="s">
        <v>11</v>
      </c>
      <c r="AH170" s="1494" t="s">
        <v>31</v>
      </c>
      <c r="AI170" s="1493"/>
      <c r="AJ170" s="32"/>
      <c r="AK170" s="33"/>
    </row>
    <row r="171" spans="1:39">
      <c r="B171" s="91"/>
      <c r="C171" s="12"/>
      <c r="D171" s="158" t="s">
        <v>8</v>
      </c>
      <c r="E171" s="1288"/>
      <c r="F171" s="1460"/>
      <c r="G171" s="1454"/>
      <c r="H171" s="1460"/>
      <c r="I171" s="1460"/>
      <c r="J171" s="1460"/>
      <c r="K171" s="1288" t="s">
        <v>29</v>
      </c>
      <c r="L171" s="1460"/>
      <c r="M171" s="2093">
        <v>1</v>
      </c>
      <c r="N171" s="1454"/>
      <c r="O171" s="2094" t="s">
        <v>324</v>
      </c>
      <c r="P171" s="2094" t="s">
        <v>324</v>
      </c>
      <c r="Q171" s="1460"/>
      <c r="R171" s="1288" t="s">
        <v>29</v>
      </c>
      <c r="S171" s="1460"/>
      <c r="T171" s="1460"/>
      <c r="U171" s="1488"/>
      <c r="V171" s="1460"/>
      <c r="W171" s="1460"/>
      <c r="X171" s="1460"/>
      <c r="Y171" s="1288" t="s">
        <v>29</v>
      </c>
      <c r="Z171" s="1460"/>
      <c r="AA171" s="1460"/>
      <c r="AB171" s="1454"/>
      <c r="AC171" s="1460"/>
      <c r="AD171" s="1460"/>
      <c r="AE171" s="1460"/>
      <c r="AF171" s="1288" t="s">
        <v>29</v>
      </c>
      <c r="AG171" s="1460"/>
      <c r="AH171" s="1288">
        <v>1</v>
      </c>
      <c r="AI171" s="1454"/>
      <c r="AJ171" s="37">
        <f>SUM(F171:AE171)</f>
        <v>1</v>
      </c>
      <c r="AK171" s="38">
        <f>SUM(F172:AE172)</f>
        <v>0</v>
      </c>
    </row>
    <row r="172" spans="1:39">
      <c r="A172" s="39"/>
      <c r="B172" s="97"/>
      <c r="C172" s="250">
        <f>SUM(AJ170:AK172)</f>
        <v>1</v>
      </c>
      <c r="D172" s="164" t="s">
        <v>9</v>
      </c>
      <c r="E172" s="1499"/>
      <c r="F172" s="1499"/>
      <c r="G172" s="1500"/>
      <c r="H172" s="1499"/>
      <c r="I172" s="1499"/>
      <c r="J172" s="1499"/>
      <c r="K172" s="1499"/>
      <c r="L172" s="1499"/>
      <c r="M172" s="1502"/>
      <c r="N172" s="1500"/>
      <c r="O172" s="1499"/>
      <c r="P172" s="1499"/>
      <c r="Q172" s="1499"/>
      <c r="R172" s="1499"/>
      <c r="S172" s="1499"/>
      <c r="T172" s="1499"/>
      <c r="U172" s="1503"/>
      <c r="V172" s="1499"/>
      <c r="W172" s="1499"/>
      <c r="X172" s="1499"/>
      <c r="Y172" s="1499"/>
      <c r="Z172" s="1499"/>
      <c r="AA172" s="1499"/>
      <c r="AB172" s="1500"/>
      <c r="AC172" s="1499"/>
      <c r="AD172" s="1499"/>
      <c r="AE172" s="1499"/>
      <c r="AF172" s="1513"/>
      <c r="AG172" s="1499"/>
      <c r="AH172" s="1499"/>
      <c r="AI172" s="1500"/>
      <c r="AJ172" s="45"/>
      <c r="AK172" s="33"/>
    </row>
    <row r="173" spans="1:39">
      <c r="B173" s="83"/>
      <c r="C173" s="12" t="s">
        <v>11</v>
      </c>
      <c r="D173" s="152" t="s">
        <v>7</v>
      </c>
      <c r="E173" s="1479"/>
      <c r="F173" s="1479"/>
      <c r="G173" s="1480"/>
      <c r="H173" s="1526"/>
      <c r="I173" s="1526"/>
      <c r="J173" s="1526"/>
      <c r="K173" s="1481" t="s">
        <v>201</v>
      </c>
      <c r="L173" s="1481" t="s">
        <v>201</v>
      </c>
      <c r="M173" s="2095" t="s">
        <v>264</v>
      </c>
      <c r="N173" s="1506"/>
      <c r="O173" s="1505"/>
      <c r="P173" s="1505"/>
      <c r="Q173" s="1479" t="s">
        <v>11</v>
      </c>
      <c r="R173" s="1481" t="s">
        <v>201</v>
      </c>
      <c r="S173" s="1481" t="s">
        <v>201</v>
      </c>
      <c r="T173" s="2095" t="s">
        <v>264</v>
      </c>
      <c r="U173" s="1507"/>
      <c r="V173" s="1505"/>
      <c r="W173" s="1505"/>
      <c r="X173" s="1505"/>
      <c r="Y173" s="1481" t="s">
        <v>201</v>
      </c>
      <c r="Z173" s="1481" t="s">
        <v>201</v>
      </c>
      <c r="AA173" s="2095" t="s">
        <v>264</v>
      </c>
      <c r="AB173" s="1506"/>
      <c r="AC173" s="1505"/>
      <c r="AD173" s="1505"/>
      <c r="AE173" s="1479" t="s">
        <v>11</v>
      </c>
      <c r="AF173" s="1481" t="s">
        <v>201</v>
      </c>
      <c r="AG173" s="1481" t="s">
        <v>201</v>
      </c>
      <c r="AH173" s="2095" t="s">
        <v>264</v>
      </c>
      <c r="AI173" s="1506"/>
      <c r="AJ173" s="32"/>
      <c r="AK173" s="33"/>
    </row>
    <row r="174" spans="1:39">
      <c r="B174" s="91"/>
      <c r="C174" s="12"/>
      <c r="D174" s="158" t="s">
        <v>8</v>
      </c>
      <c r="E174" s="1746"/>
      <c r="F174" s="1746"/>
      <c r="G174" s="1748"/>
      <c r="H174" s="1746"/>
      <c r="I174" s="1746"/>
      <c r="J174" s="1746"/>
      <c r="K174" s="1746"/>
      <c r="L174" s="1746"/>
      <c r="M174" s="1747"/>
      <c r="N174" s="1748"/>
      <c r="O174" s="1746"/>
      <c r="P174" s="1746"/>
      <c r="Q174" s="1746"/>
      <c r="R174" s="1746"/>
      <c r="S174" s="1746"/>
      <c r="T174" s="1746"/>
      <c r="U174" s="1749"/>
      <c r="V174" s="1746"/>
      <c r="W174" s="1746"/>
      <c r="X174" s="1746"/>
      <c r="Y174" s="1746"/>
      <c r="Z174" s="1746"/>
      <c r="AA174" s="1746"/>
      <c r="AB174" s="1748"/>
      <c r="AC174" s="1746"/>
      <c r="AD174" s="1746"/>
      <c r="AE174" s="1746"/>
      <c r="AF174" s="1746"/>
      <c r="AG174" s="1746"/>
      <c r="AH174" s="1746"/>
      <c r="AI174" s="1748"/>
      <c r="AJ174" s="37">
        <f>SUM(F174:AE174)</f>
        <v>0</v>
      </c>
      <c r="AK174" s="38">
        <f>SUM(F175:AE175)</f>
        <v>0</v>
      </c>
    </row>
    <row r="175" spans="1:39">
      <c r="A175" s="39"/>
      <c r="B175" s="97"/>
      <c r="C175" s="250">
        <f>SUM(AJ173:AK175)</f>
        <v>0</v>
      </c>
      <c r="D175" s="164" t="s">
        <v>9</v>
      </c>
      <c r="E175" s="1499"/>
      <c r="F175" s="1499"/>
      <c r="G175" s="1500"/>
      <c r="H175" s="1499"/>
      <c r="I175" s="1499"/>
      <c r="J175" s="1499"/>
      <c r="K175" s="1499"/>
      <c r="L175" s="1499"/>
      <c r="M175" s="1502"/>
      <c r="N175" s="1500"/>
      <c r="O175" s="1499"/>
      <c r="P175" s="1499"/>
      <c r="Q175" s="1499"/>
      <c r="R175" s="1499"/>
      <c r="S175" s="1499"/>
      <c r="T175" s="1499"/>
      <c r="U175" s="1503"/>
      <c r="V175" s="1499"/>
      <c r="W175" s="1499"/>
      <c r="X175" s="1499"/>
      <c r="Y175" s="1499"/>
      <c r="Z175" s="1499"/>
      <c r="AA175" s="1499"/>
      <c r="AB175" s="1500"/>
      <c r="AC175" s="1499"/>
      <c r="AD175" s="1499"/>
      <c r="AE175" s="1499"/>
      <c r="AF175" s="1499"/>
      <c r="AG175" s="1499"/>
      <c r="AH175" s="1499"/>
      <c r="AI175" s="1500"/>
      <c r="AJ175" s="45"/>
      <c r="AK175" s="33"/>
    </row>
    <row r="176" spans="1:39">
      <c r="B176" s="83"/>
      <c r="C176" s="12" t="s">
        <v>77</v>
      </c>
      <c r="D176" s="152" t="s">
        <v>7</v>
      </c>
      <c r="E176" s="1526" t="s">
        <v>29</v>
      </c>
      <c r="F176" s="1526" t="s">
        <v>82</v>
      </c>
      <c r="G176" s="1506"/>
      <c r="H176" s="1505"/>
      <c r="I176" s="1505"/>
      <c r="J176" s="1505"/>
      <c r="K176" s="1505"/>
      <c r="L176" s="1526" t="s">
        <v>29</v>
      </c>
      <c r="M176" s="2096" t="s">
        <v>264</v>
      </c>
      <c r="N176" s="1506"/>
      <c r="O176" s="1526" t="s">
        <v>31</v>
      </c>
      <c r="P176" s="1526" t="s">
        <v>29</v>
      </c>
      <c r="Q176" s="1505"/>
      <c r="R176" s="1505"/>
      <c r="S176" s="1479" t="s">
        <v>29</v>
      </c>
      <c r="T176" s="1526" t="s">
        <v>82</v>
      </c>
      <c r="U176" s="1507"/>
      <c r="V176" s="1505"/>
      <c r="W176" s="1505"/>
      <c r="X176" s="1505"/>
      <c r="Y176" s="1288" t="s">
        <v>29</v>
      </c>
      <c r="Z176" s="1526" t="s">
        <v>29</v>
      </c>
      <c r="AA176" s="1526" t="s">
        <v>82</v>
      </c>
      <c r="AB176" s="1506"/>
      <c r="AC176" s="1505"/>
      <c r="AD176" s="1505"/>
      <c r="AE176" s="1505"/>
      <c r="AF176" s="1505"/>
      <c r="AG176" s="2097"/>
      <c r="AH176" s="1526" t="s">
        <v>82</v>
      </c>
      <c r="AI176" s="1506"/>
      <c r="AJ176" s="32"/>
      <c r="AK176" s="33"/>
      <c r="AM176" s="318"/>
    </row>
    <row r="177" spans="1:39">
      <c r="B177" s="91"/>
      <c r="C177" s="12"/>
      <c r="D177" s="158" t="s">
        <v>8</v>
      </c>
      <c r="E177" s="1288">
        <v>6.5</v>
      </c>
      <c r="F177" s="1460">
        <v>5.25</v>
      </c>
      <c r="G177" s="1454"/>
      <c r="H177" s="1460"/>
      <c r="I177" s="1460"/>
      <c r="J177" s="1460"/>
      <c r="K177" s="1460"/>
      <c r="L177" s="1460" t="s">
        <v>11</v>
      </c>
      <c r="M177" s="2098">
        <v>-1</v>
      </c>
      <c r="N177" s="1454"/>
      <c r="O177" s="1871">
        <v>-2</v>
      </c>
      <c r="P177" s="1460"/>
      <c r="Q177" s="1460"/>
      <c r="R177" s="1460"/>
      <c r="S177" s="1460"/>
      <c r="T177" s="2099">
        <v>-1</v>
      </c>
      <c r="U177" s="1488"/>
      <c r="V177" s="1460"/>
      <c r="W177" s="1460"/>
      <c r="X177" s="1460"/>
      <c r="Y177" s="1460"/>
      <c r="Z177" s="1460"/>
      <c r="AA177" s="2099">
        <v>-1</v>
      </c>
      <c r="AB177" s="1454"/>
      <c r="AC177" s="1460"/>
      <c r="AD177" s="1460"/>
      <c r="AE177" s="1460"/>
      <c r="AF177" s="1460"/>
      <c r="AG177" s="1460"/>
      <c r="AH177" s="2099">
        <v>-1</v>
      </c>
      <c r="AI177" s="1454"/>
      <c r="AJ177" s="37">
        <f>SUM(F177:AE177)</f>
        <v>0.25</v>
      </c>
      <c r="AK177" s="38">
        <f>SUM(F178:AE178)</f>
        <v>0</v>
      </c>
      <c r="AM177" s="318"/>
    </row>
    <row r="178" spans="1:39">
      <c r="A178" s="39"/>
      <c r="B178" s="97"/>
      <c r="C178" s="98">
        <f>SUM(AJ176:AK178)</f>
        <v>0.25</v>
      </c>
      <c r="D178" s="164" t="s">
        <v>9</v>
      </c>
      <c r="E178" s="1499"/>
      <c r="F178" s="1499"/>
      <c r="G178" s="1500"/>
      <c r="H178" s="1499"/>
      <c r="I178" s="1499"/>
      <c r="J178" s="1499"/>
      <c r="K178" s="1499"/>
      <c r="L178" s="1499"/>
      <c r="M178" s="1502"/>
      <c r="N178" s="1500"/>
      <c r="O178" s="1499"/>
      <c r="P178" s="1499"/>
      <c r="Q178" s="1499"/>
      <c r="R178" s="1499"/>
      <c r="S178" s="1499"/>
      <c r="T178" s="1499"/>
      <c r="U178" s="1503"/>
      <c r="V178" s="1499"/>
      <c r="W178" s="1499"/>
      <c r="X178" s="1499"/>
      <c r="Y178" s="1499"/>
      <c r="Z178" s="1499"/>
      <c r="AA178" s="1499"/>
      <c r="AB178" s="1500"/>
      <c r="AC178" s="1499"/>
      <c r="AD178" s="1499"/>
      <c r="AE178" s="1499"/>
      <c r="AF178" s="1499"/>
      <c r="AG178" s="1499"/>
      <c r="AH178" s="1499"/>
      <c r="AI178" s="1500"/>
      <c r="AJ178" s="320"/>
      <c r="AK178" s="33"/>
      <c r="AM178" s="126"/>
    </row>
    <row r="179" spans="1:39">
      <c r="B179" s="83"/>
      <c r="C179" s="12" t="s">
        <v>443</v>
      </c>
      <c r="D179" s="152" t="s">
        <v>7</v>
      </c>
      <c r="E179" s="1505" t="s">
        <v>350</v>
      </c>
      <c r="F179" s="1505"/>
      <c r="G179" s="1506"/>
      <c r="H179" s="1505"/>
      <c r="I179" s="1505"/>
      <c r="J179" s="1505"/>
      <c r="K179" s="1505"/>
      <c r="L179" s="1505"/>
      <c r="M179" s="1509"/>
      <c r="N179" s="1506"/>
      <c r="O179" s="1505"/>
      <c r="P179" s="1505"/>
      <c r="Q179" s="1505"/>
      <c r="R179" s="1505"/>
      <c r="S179" s="1505"/>
      <c r="T179" s="1505"/>
      <c r="U179" s="1507"/>
      <c r="V179" s="1505"/>
      <c r="W179" s="1505"/>
      <c r="X179" s="1505"/>
      <c r="Y179" s="1505"/>
      <c r="Z179" s="1505"/>
      <c r="AA179" s="1505"/>
      <c r="AB179" s="1506"/>
      <c r="AC179" s="1505"/>
      <c r="AD179" s="1505"/>
      <c r="AE179" s="1505"/>
      <c r="AF179" s="1505"/>
      <c r="AG179" s="1505"/>
      <c r="AH179" s="1505"/>
      <c r="AI179" s="1506"/>
      <c r="AJ179" s="32"/>
      <c r="AK179" s="33"/>
      <c r="AM179" s="318"/>
    </row>
    <row r="180" spans="1:39">
      <c r="B180" s="91"/>
      <c r="C180" s="12"/>
      <c r="D180" s="158" t="s">
        <v>8</v>
      </c>
      <c r="E180" s="1288">
        <v>3</v>
      </c>
      <c r="F180" s="1460"/>
      <c r="G180" s="1454"/>
      <c r="H180" s="1460"/>
      <c r="I180" s="1460"/>
      <c r="J180" s="1460"/>
      <c r="K180" s="1460"/>
      <c r="L180" s="1460"/>
      <c r="M180" s="1487"/>
      <c r="N180" s="1454"/>
      <c r="O180" s="1460"/>
      <c r="P180" s="1460"/>
      <c r="Q180" s="1460"/>
      <c r="R180" s="1460"/>
      <c r="S180" s="1288"/>
      <c r="T180" s="1288"/>
      <c r="U180" s="1488"/>
      <c r="V180" s="1460"/>
      <c r="W180" s="1460"/>
      <c r="X180" s="1460"/>
      <c r="Y180" s="1460"/>
      <c r="Z180" s="1460"/>
      <c r="AA180" s="1460"/>
      <c r="AB180" s="1454"/>
      <c r="AC180" s="1460"/>
      <c r="AD180" s="1460"/>
      <c r="AE180" s="1460"/>
      <c r="AF180" s="1460"/>
      <c r="AG180" s="1460"/>
      <c r="AH180" s="1460"/>
      <c r="AI180" s="1454"/>
      <c r="AJ180" s="37">
        <f>SUM(F180:AE180)</f>
        <v>0</v>
      </c>
      <c r="AK180" s="38">
        <f>SUM(F181:AE181)</f>
        <v>0</v>
      </c>
      <c r="AM180" s="318"/>
    </row>
    <row r="181" spans="1:39">
      <c r="A181" s="39"/>
      <c r="B181" s="97"/>
      <c r="C181" s="98">
        <f>SUM(AJ179:AK181)</f>
        <v>0</v>
      </c>
      <c r="D181" s="164" t="s">
        <v>9</v>
      </c>
      <c r="E181" s="1902"/>
      <c r="F181" s="1499"/>
      <c r="G181" s="1500"/>
      <c r="H181" s="1499"/>
      <c r="I181" s="1499"/>
      <c r="J181" s="1499"/>
      <c r="K181" s="1499"/>
      <c r="L181" s="1499"/>
      <c r="M181" s="1502"/>
      <c r="N181" s="1500"/>
      <c r="O181" s="1499"/>
      <c r="P181" s="1499"/>
      <c r="Q181" s="1499"/>
      <c r="R181" s="1499"/>
      <c r="S181" s="1499"/>
      <c r="T181" s="1499"/>
      <c r="U181" s="1503"/>
      <c r="V181" s="1499"/>
      <c r="W181" s="1499"/>
      <c r="X181" s="1499"/>
      <c r="Y181" s="1499"/>
      <c r="Z181" s="1499"/>
      <c r="AA181" s="1499"/>
      <c r="AB181" s="1500"/>
      <c r="AC181" s="1499"/>
      <c r="AD181" s="1499"/>
      <c r="AE181" s="1499"/>
      <c r="AF181" s="1499"/>
      <c r="AG181" s="1499"/>
      <c r="AH181" s="1499"/>
      <c r="AI181" s="1500"/>
      <c r="AJ181" s="45"/>
      <c r="AK181" s="33"/>
      <c r="AM181" s="318"/>
    </row>
    <row r="182" spans="1:39">
      <c r="B182" s="83"/>
      <c r="C182" s="12" t="s">
        <v>14</v>
      </c>
      <c r="D182" s="152" t="s">
        <v>7</v>
      </c>
      <c r="E182" s="1505" t="s">
        <v>350</v>
      </c>
      <c r="F182" s="1505"/>
      <c r="G182" s="1506"/>
      <c r="H182" s="1505"/>
      <c r="I182" s="1505"/>
      <c r="J182" s="1505"/>
      <c r="K182" s="1505"/>
      <c r="L182" s="1505" t="s">
        <v>350</v>
      </c>
      <c r="M182" s="1509"/>
      <c r="N182" s="1506"/>
      <c r="O182" s="1505"/>
      <c r="P182" s="1505"/>
      <c r="Q182" s="1505"/>
      <c r="R182" s="1505"/>
      <c r="S182" s="1505"/>
      <c r="T182" s="1505"/>
      <c r="U182" s="1507"/>
      <c r="V182" s="1505"/>
      <c r="W182" s="1505"/>
      <c r="X182" s="1505"/>
      <c r="Y182" s="1505"/>
      <c r="Z182" s="1505"/>
      <c r="AA182" s="1505"/>
      <c r="AB182" s="1506"/>
      <c r="AC182" s="1505"/>
      <c r="AD182" s="1505"/>
      <c r="AE182" s="1505"/>
      <c r="AF182" s="1505"/>
      <c r="AG182" s="1505"/>
      <c r="AH182" s="1505"/>
      <c r="AI182" s="1506"/>
      <c r="AJ182" s="32"/>
      <c r="AK182" s="33"/>
      <c r="AM182" s="318"/>
    </row>
    <row r="183" spans="1:39">
      <c r="B183" s="91"/>
      <c r="C183" s="12"/>
      <c r="D183" s="158" t="s">
        <v>8</v>
      </c>
      <c r="E183" s="1288">
        <v>3</v>
      </c>
      <c r="F183" s="1460"/>
      <c r="G183" s="1454"/>
      <c r="H183" s="1460"/>
      <c r="I183" s="1460"/>
      <c r="J183" s="1460"/>
      <c r="K183" s="1460"/>
      <c r="L183" s="1288">
        <v>5</v>
      </c>
      <c r="M183" s="1487"/>
      <c r="N183" s="1454"/>
      <c r="O183" s="1460"/>
      <c r="P183" s="1460"/>
      <c r="Q183" s="1460"/>
      <c r="R183" s="1460"/>
      <c r="S183" s="1460"/>
      <c r="T183" s="1460"/>
      <c r="U183" s="1488"/>
      <c r="V183" s="1460"/>
      <c r="W183" s="1460"/>
      <c r="X183" s="1460"/>
      <c r="Y183" s="1460"/>
      <c r="Z183" s="1460"/>
      <c r="AA183" s="1460"/>
      <c r="AB183" s="1454"/>
      <c r="AC183" s="1460"/>
      <c r="AD183" s="1460"/>
      <c r="AE183" s="1460"/>
      <c r="AF183" s="1460"/>
      <c r="AG183" s="1460"/>
      <c r="AH183" s="1460"/>
      <c r="AI183" s="1454"/>
      <c r="AJ183" s="37">
        <f>SUM(F183:AE183)</f>
        <v>5</v>
      </c>
      <c r="AK183" s="38">
        <f>SUM(F184:AE184)</f>
        <v>0</v>
      </c>
      <c r="AM183" s="318"/>
    </row>
    <row r="184" spans="1:39">
      <c r="A184" s="39"/>
      <c r="B184" s="97"/>
      <c r="C184" s="98">
        <f>SUM(AJ182:AK184)</f>
        <v>5</v>
      </c>
      <c r="D184" s="164" t="s">
        <v>9</v>
      </c>
      <c r="E184" s="1499"/>
      <c r="F184" s="1499"/>
      <c r="G184" s="1500"/>
      <c r="H184" s="1499"/>
      <c r="I184" s="1499"/>
      <c r="J184" s="1499"/>
      <c r="K184" s="1499"/>
      <c r="L184" s="1499"/>
      <c r="M184" s="1502"/>
      <c r="N184" s="1500"/>
      <c r="O184" s="1499"/>
      <c r="P184" s="1499"/>
      <c r="Q184" s="1499"/>
      <c r="R184" s="1499"/>
      <c r="S184" s="1499"/>
      <c r="T184" s="1499"/>
      <c r="U184" s="1503"/>
      <c r="V184" s="1499"/>
      <c r="W184" s="1499"/>
      <c r="X184" s="1499"/>
      <c r="Y184" s="1499"/>
      <c r="Z184" s="1499"/>
      <c r="AA184" s="1499"/>
      <c r="AB184" s="1500"/>
      <c r="AC184" s="1499"/>
      <c r="AD184" s="1499"/>
      <c r="AE184" s="1499"/>
      <c r="AF184" s="1499"/>
      <c r="AG184" s="1499"/>
      <c r="AH184" s="1499"/>
      <c r="AI184" s="1500"/>
      <c r="AJ184" s="320"/>
      <c r="AK184" s="33"/>
      <c r="AM184" s="126"/>
    </row>
    <row r="185" spans="1:39">
      <c r="B185" s="83"/>
      <c r="C185" s="12" t="s">
        <v>19</v>
      </c>
      <c r="D185" s="152"/>
      <c r="E185" s="1505"/>
      <c r="F185" s="1505" t="s">
        <v>350</v>
      </c>
      <c r="G185" s="1506"/>
      <c r="H185" s="1505"/>
      <c r="I185" s="1505"/>
      <c r="J185" s="1505"/>
      <c r="K185" s="1505"/>
      <c r="L185" s="1505"/>
      <c r="M185" s="1505" t="s">
        <v>350</v>
      </c>
      <c r="N185" s="1506"/>
      <c r="O185" s="1505"/>
      <c r="P185" s="1505"/>
      <c r="Q185" s="1505"/>
      <c r="R185" s="1505"/>
      <c r="S185" s="1505"/>
      <c r="T185" s="1505"/>
      <c r="U185" s="1507"/>
      <c r="V185" s="1505"/>
      <c r="W185" s="1505"/>
      <c r="X185" s="1505"/>
      <c r="Y185" s="1505"/>
      <c r="Z185" s="1505"/>
      <c r="AA185" s="1505" t="s">
        <v>350</v>
      </c>
      <c r="AB185" s="1506"/>
      <c r="AC185" s="1505"/>
      <c r="AD185" s="1505"/>
      <c r="AE185" s="1505"/>
      <c r="AF185" s="1505"/>
      <c r="AG185" s="1505"/>
      <c r="AH185" s="1505"/>
      <c r="AI185" s="1506"/>
      <c r="AJ185" s="32"/>
      <c r="AK185" s="33"/>
      <c r="AM185" s="318"/>
    </row>
    <row r="186" spans="1:39">
      <c r="B186" s="91"/>
      <c r="C186" s="12"/>
      <c r="D186" s="158" t="s">
        <v>8</v>
      </c>
      <c r="E186" s="1288"/>
      <c r="F186" s="1288">
        <v>3</v>
      </c>
      <c r="G186" s="1454"/>
      <c r="H186" s="1460"/>
      <c r="I186" s="1460"/>
      <c r="J186" s="1460"/>
      <c r="K186" s="1460"/>
      <c r="L186" s="1460"/>
      <c r="M186" s="1288">
        <v>5</v>
      </c>
      <c r="N186" s="1454"/>
      <c r="O186" s="1460"/>
      <c r="P186" s="1460"/>
      <c r="Q186" s="1460"/>
      <c r="R186" s="1460"/>
      <c r="S186" s="1288"/>
      <c r="T186" s="1288"/>
      <c r="U186" s="1488"/>
      <c r="V186" s="1460"/>
      <c r="W186" s="1460"/>
      <c r="X186" s="1460"/>
      <c r="Y186" s="1460"/>
      <c r="Z186" s="1460"/>
      <c r="AA186" s="1288">
        <v>3</v>
      </c>
      <c r="AB186" s="1454"/>
      <c r="AC186" s="1460"/>
      <c r="AD186" s="1460"/>
      <c r="AE186" s="1460"/>
      <c r="AF186" s="1460"/>
      <c r="AG186" s="1460"/>
      <c r="AH186" s="1460"/>
      <c r="AI186" s="1454"/>
      <c r="AJ186" s="37">
        <f>SUM(F186:AE186)</f>
        <v>11</v>
      </c>
      <c r="AK186" s="38">
        <f>SUM(F187:AE187)</f>
        <v>0</v>
      </c>
      <c r="AM186" s="318"/>
    </row>
    <row r="187" spans="1:39">
      <c r="A187" s="39"/>
      <c r="B187" s="97"/>
      <c r="C187" s="98">
        <f>SUM(AJ185:AK187)</f>
        <v>11</v>
      </c>
      <c r="D187" s="164" t="s">
        <v>9</v>
      </c>
      <c r="E187" s="1499"/>
      <c r="F187" s="1499"/>
      <c r="G187" s="1500"/>
      <c r="H187" s="1499"/>
      <c r="I187" s="1499"/>
      <c r="J187" s="1499"/>
      <c r="K187" s="1499"/>
      <c r="L187" s="1499"/>
      <c r="M187" s="1502"/>
      <c r="N187" s="1500"/>
      <c r="O187" s="1499"/>
      <c r="P187" s="1499"/>
      <c r="Q187" s="1499"/>
      <c r="R187" s="1499"/>
      <c r="S187" s="1499"/>
      <c r="T187" s="1499"/>
      <c r="U187" s="1503"/>
      <c r="V187" s="1499"/>
      <c r="W187" s="1499"/>
      <c r="X187" s="1499"/>
      <c r="Y187" s="1499"/>
      <c r="Z187" s="1499"/>
      <c r="AA187" s="1502"/>
      <c r="AB187" s="1500"/>
      <c r="AC187" s="1499"/>
      <c r="AD187" s="1499"/>
      <c r="AE187" s="1499"/>
      <c r="AF187" s="1499"/>
      <c r="AG187" s="1499"/>
      <c r="AH187" s="1499"/>
      <c r="AI187" s="1500"/>
      <c r="AJ187" s="45"/>
      <c r="AK187" s="33"/>
      <c r="AM187" s="318"/>
    </row>
    <row r="188" spans="1:39">
      <c r="B188" s="83"/>
      <c r="C188" s="12" t="s">
        <v>353</v>
      </c>
      <c r="D188" s="152" t="s">
        <v>7</v>
      </c>
      <c r="E188" s="1505"/>
      <c r="F188" s="1505" t="s">
        <v>350</v>
      </c>
      <c r="G188" s="1506"/>
      <c r="H188" s="1505"/>
      <c r="I188" s="1505"/>
      <c r="J188" s="1505"/>
      <c r="K188" s="1505"/>
      <c r="L188" s="1505"/>
      <c r="M188" s="1505" t="s">
        <v>350</v>
      </c>
      <c r="N188" s="1506"/>
      <c r="O188" s="1505"/>
      <c r="P188" s="1505"/>
      <c r="Q188" s="1505"/>
      <c r="R188" s="1505"/>
      <c r="S188" s="1505"/>
      <c r="T188" s="1505" t="s">
        <v>350</v>
      </c>
      <c r="U188" s="1507"/>
      <c r="V188" s="1505"/>
      <c r="W188" s="1505"/>
      <c r="X188" s="1505"/>
      <c r="Y188" s="1505"/>
      <c r="Z188" s="1505"/>
      <c r="AA188" s="1505" t="s">
        <v>350</v>
      </c>
      <c r="AB188" s="1506"/>
      <c r="AC188" s="1505"/>
      <c r="AD188" s="1505"/>
      <c r="AE188" s="1505"/>
      <c r="AF188" s="1505"/>
      <c r="AG188" s="1505"/>
      <c r="AH188" s="1505"/>
      <c r="AI188" s="1506"/>
      <c r="AJ188" s="32"/>
      <c r="AK188" s="33"/>
      <c r="AM188" s="318"/>
    </row>
    <row r="189" spans="1:39">
      <c r="B189" s="91"/>
      <c r="C189" s="12"/>
      <c r="D189" s="158" t="s">
        <v>8</v>
      </c>
      <c r="E189" s="1288"/>
      <c r="F189" s="1288">
        <v>3</v>
      </c>
      <c r="G189" s="1454"/>
      <c r="H189" s="1460"/>
      <c r="I189" s="1460"/>
      <c r="J189" s="1460"/>
      <c r="K189" s="1460"/>
      <c r="L189" s="1460"/>
      <c r="M189" s="1288">
        <v>3</v>
      </c>
      <c r="N189" s="1454"/>
      <c r="O189" s="1460"/>
      <c r="P189" s="1460"/>
      <c r="Q189" s="1460"/>
      <c r="R189" s="1460"/>
      <c r="S189" s="1288"/>
      <c r="T189" s="1288">
        <v>3</v>
      </c>
      <c r="U189" s="1488"/>
      <c r="V189" s="1460"/>
      <c r="W189" s="1460"/>
      <c r="X189" s="1460"/>
      <c r="Y189" s="1460"/>
      <c r="Z189" s="1460"/>
      <c r="AA189" s="1288">
        <v>3</v>
      </c>
      <c r="AB189" s="1454"/>
      <c r="AC189" s="1460"/>
      <c r="AD189" s="1460"/>
      <c r="AE189" s="1460"/>
      <c r="AF189" s="1460"/>
      <c r="AG189" s="1460"/>
      <c r="AH189" s="1460"/>
      <c r="AI189" s="1454"/>
      <c r="AJ189" s="37">
        <f>SUM(F189:AE189)</f>
        <v>12</v>
      </c>
      <c r="AK189" s="38">
        <f>SUM(F190:AE190)</f>
        <v>0</v>
      </c>
      <c r="AM189" s="318"/>
    </row>
    <row r="190" spans="1:39">
      <c r="A190" s="39"/>
      <c r="B190" s="97"/>
      <c r="C190" s="98">
        <f>SUM(AJ188:AK190)</f>
        <v>12</v>
      </c>
      <c r="D190" s="164" t="s">
        <v>9</v>
      </c>
      <c r="E190" s="1499"/>
      <c r="F190" s="2100"/>
      <c r="G190" s="1500"/>
      <c r="H190" s="1499"/>
      <c r="I190" s="1499"/>
      <c r="J190" s="1499"/>
      <c r="K190" s="1499"/>
      <c r="L190" s="1499"/>
      <c r="M190" s="1502"/>
      <c r="N190" s="1500"/>
      <c r="O190" s="1499"/>
      <c r="P190" s="1499"/>
      <c r="Q190" s="1499"/>
      <c r="R190" s="1499"/>
      <c r="S190" s="1499"/>
      <c r="T190" s="1499"/>
      <c r="U190" s="1503"/>
      <c r="V190" s="1499"/>
      <c r="W190" s="1499"/>
      <c r="X190" s="1499"/>
      <c r="Y190" s="1499"/>
      <c r="Z190" s="1499"/>
      <c r="AA190" s="1502"/>
      <c r="AB190" s="1500"/>
      <c r="AC190" s="1499"/>
      <c r="AD190" s="1499"/>
      <c r="AE190" s="1499"/>
      <c r="AF190" s="1499"/>
      <c r="AG190" s="1499"/>
      <c r="AH190" s="1499"/>
      <c r="AI190" s="1500"/>
      <c r="AJ190" s="320"/>
      <c r="AK190" s="33"/>
      <c r="AM190" s="126"/>
    </row>
    <row r="191" spans="1:39">
      <c r="B191" s="83"/>
      <c r="C191" s="12" t="s">
        <v>351</v>
      </c>
      <c r="D191" s="152" t="s">
        <v>7</v>
      </c>
      <c r="E191" s="1505"/>
      <c r="F191" s="1505"/>
      <c r="G191" s="1506"/>
      <c r="H191" s="1505"/>
      <c r="I191" s="1505"/>
      <c r="J191" s="1505"/>
      <c r="K191" s="1505"/>
      <c r="L191" s="1505" t="s">
        <v>350</v>
      </c>
      <c r="M191" s="1509"/>
      <c r="N191" s="1506"/>
      <c r="O191" s="1505"/>
      <c r="P191" s="1505"/>
      <c r="Q191" s="1505"/>
      <c r="R191" s="1505"/>
      <c r="S191" s="1505" t="s">
        <v>350</v>
      </c>
      <c r="T191" s="1505"/>
      <c r="U191" s="1507"/>
      <c r="V191" s="1505"/>
      <c r="W191" s="1505"/>
      <c r="X191" s="1505"/>
      <c r="Y191" s="1505"/>
      <c r="Z191" s="1505" t="s">
        <v>350</v>
      </c>
      <c r="AA191" s="1505"/>
      <c r="AB191" s="1506"/>
      <c r="AC191" s="1505"/>
      <c r="AD191" s="1505"/>
      <c r="AE191" s="1505"/>
      <c r="AF191" s="1505"/>
      <c r="AG191" s="1505"/>
      <c r="AH191" s="1505"/>
      <c r="AI191" s="1506"/>
      <c r="AJ191" s="32"/>
      <c r="AK191" s="33"/>
      <c r="AM191" s="318"/>
    </row>
    <row r="192" spans="1:39">
      <c r="B192" s="91"/>
      <c r="C192" s="12"/>
      <c r="D192" s="158" t="s">
        <v>8</v>
      </c>
      <c r="E192" s="1288"/>
      <c r="F192" s="1288"/>
      <c r="G192" s="1454"/>
      <c r="H192" s="1460"/>
      <c r="I192" s="1460"/>
      <c r="J192" s="1460"/>
      <c r="K192" s="1460"/>
      <c r="L192" s="1288">
        <v>3</v>
      </c>
      <c r="M192" s="1487"/>
      <c r="N192" s="1454"/>
      <c r="O192" s="1460"/>
      <c r="P192" s="1460"/>
      <c r="Q192" s="1460"/>
      <c r="R192" s="1460"/>
      <c r="S192" s="1288">
        <v>3</v>
      </c>
      <c r="T192" s="1288"/>
      <c r="U192" s="1488"/>
      <c r="V192" s="1460"/>
      <c r="W192" s="1460"/>
      <c r="X192" s="1460"/>
      <c r="Y192" s="1460"/>
      <c r="Z192" s="1288">
        <v>3</v>
      </c>
      <c r="AA192" s="1460"/>
      <c r="AB192" s="1454"/>
      <c r="AC192" s="1460"/>
      <c r="AD192" s="1460"/>
      <c r="AE192" s="1460"/>
      <c r="AF192" s="1460"/>
      <c r="AG192" s="1460"/>
      <c r="AH192" s="1460"/>
      <c r="AI192" s="1454"/>
      <c r="AJ192" s="37">
        <f>SUM(F192:AE192)</f>
        <v>9</v>
      </c>
      <c r="AK192" s="38">
        <f>SUM(F193:AE193)</f>
        <v>0</v>
      </c>
      <c r="AM192" s="318"/>
    </row>
    <row r="193" spans="1:39">
      <c r="A193" s="39"/>
      <c r="B193" s="97"/>
      <c r="C193" s="98">
        <f>SUM(AJ191:AK193)</f>
        <v>9</v>
      </c>
      <c r="D193" s="164" t="s">
        <v>9</v>
      </c>
      <c r="E193" s="1499"/>
      <c r="F193" s="2100"/>
      <c r="G193" s="1500"/>
      <c r="H193" s="1499"/>
      <c r="I193" s="1499"/>
      <c r="J193" s="1499"/>
      <c r="K193" s="1499"/>
      <c r="L193" s="1499"/>
      <c r="M193" s="1502"/>
      <c r="N193" s="1500"/>
      <c r="O193" s="1499"/>
      <c r="P193" s="1499"/>
      <c r="Q193" s="1499"/>
      <c r="R193" s="1499"/>
      <c r="S193" s="1499"/>
      <c r="T193" s="1499"/>
      <c r="U193" s="1503"/>
      <c r="V193" s="1499"/>
      <c r="W193" s="1499"/>
      <c r="X193" s="1499"/>
      <c r="Y193" s="1499"/>
      <c r="Z193" s="1499"/>
      <c r="AA193" s="1499"/>
      <c r="AB193" s="1500"/>
      <c r="AC193" s="1499"/>
      <c r="AD193" s="1499"/>
      <c r="AE193" s="1499"/>
      <c r="AF193" s="1499"/>
      <c r="AG193" s="1499"/>
      <c r="AH193" s="1499"/>
      <c r="AI193" s="1500"/>
      <c r="AJ193" s="320"/>
      <c r="AK193" s="33"/>
      <c r="AM193" s="126"/>
    </row>
    <row r="194" spans="1:39">
      <c r="B194" s="83"/>
      <c r="C194" s="12" t="s">
        <v>492</v>
      </c>
      <c r="D194" s="152" t="s">
        <v>7</v>
      </c>
      <c r="E194" s="1505"/>
      <c r="F194" s="1505"/>
      <c r="G194" s="1506"/>
      <c r="H194" s="1505"/>
      <c r="I194" s="1505"/>
      <c r="J194" s="1505"/>
      <c r="K194" s="1505"/>
      <c r="L194" s="1505"/>
      <c r="M194" s="1509"/>
      <c r="N194" s="1506"/>
      <c r="O194" s="1505"/>
      <c r="P194" s="1505"/>
      <c r="Q194" s="1505"/>
      <c r="R194" s="1505"/>
      <c r="S194" s="1505" t="s">
        <v>350</v>
      </c>
      <c r="T194" s="1505"/>
      <c r="U194" s="1507"/>
      <c r="V194" s="1505"/>
      <c r="W194" s="1505"/>
      <c r="X194" s="1505"/>
      <c r="Y194" s="1505"/>
      <c r="Z194" s="1505" t="s">
        <v>350</v>
      </c>
      <c r="AA194" s="1505"/>
      <c r="AB194" s="1506"/>
      <c r="AC194" s="1505"/>
      <c r="AD194" s="1505"/>
      <c r="AE194" s="1505"/>
      <c r="AF194" s="1505"/>
      <c r="AG194" s="1505"/>
      <c r="AH194" s="1505"/>
      <c r="AI194" s="1506"/>
      <c r="AJ194" s="32"/>
      <c r="AK194" s="33"/>
      <c r="AM194" s="318"/>
    </row>
    <row r="195" spans="1:39">
      <c r="B195" s="91"/>
      <c r="C195" s="12"/>
      <c r="D195" s="158" t="s">
        <v>8</v>
      </c>
      <c r="E195" s="1288"/>
      <c r="F195" s="1288"/>
      <c r="G195" s="1454"/>
      <c r="H195" s="1460"/>
      <c r="I195" s="1460"/>
      <c r="J195" s="1460"/>
      <c r="K195" s="1460"/>
      <c r="L195" s="1288"/>
      <c r="M195" s="1487"/>
      <c r="N195" s="1454"/>
      <c r="O195" s="1460"/>
      <c r="P195" s="1460"/>
      <c r="Q195" s="1460"/>
      <c r="R195" s="1460"/>
      <c r="S195" s="1288">
        <v>3.5</v>
      </c>
      <c r="T195" s="1288"/>
      <c r="U195" s="1488"/>
      <c r="V195" s="1460"/>
      <c r="W195" s="1460"/>
      <c r="X195" s="1460"/>
      <c r="Y195" s="1460"/>
      <c r="Z195" s="1288">
        <v>3.5</v>
      </c>
      <c r="AA195" s="1460"/>
      <c r="AB195" s="1454"/>
      <c r="AC195" s="1460"/>
      <c r="AD195" s="1460"/>
      <c r="AE195" s="1460"/>
      <c r="AF195" s="1460"/>
      <c r="AG195" s="1460"/>
      <c r="AH195" s="1460"/>
      <c r="AI195" s="1454"/>
      <c r="AJ195" s="37">
        <f>SUM(F195:AE195)</f>
        <v>7</v>
      </c>
      <c r="AK195" s="38">
        <f>SUM(F196:AE196)</f>
        <v>0</v>
      </c>
      <c r="AM195" s="318"/>
    </row>
    <row r="196" spans="1:39">
      <c r="A196" s="39"/>
      <c r="B196" s="97"/>
      <c r="C196" s="98">
        <f>SUM(AJ194:AK196)</f>
        <v>7</v>
      </c>
      <c r="D196" s="164" t="s">
        <v>9</v>
      </c>
      <c r="E196" s="1499"/>
      <c r="F196" s="2100"/>
      <c r="G196" s="1500"/>
      <c r="H196" s="1499"/>
      <c r="I196" s="1499"/>
      <c r="J196" s="1499"/>
      <c r="K196" s="1499"/>
      <c r="L196" s="1499"/>
      <c r="M196" s="1502"/>
      <c r="N196" s="1500"/>
      <c r="O196" s="1499"/>
      <c r="P196" s="1499"/>
      <c r="Q196" s="1499"/>
      <c r="R196" s="1499"/>
      <c r="S196" s="1902"/>
      <c r="T196" s="1499"/>
      <c r="U196" s="1503"/>
      <c r="V196" s="1499"/>
      <c r="W196" s="1499"/>
      <c r="X196" s="1499"/>
      <c r="Y196" s="1499"/>
      <c r="Z196" s="1902"/>
      <c r="AA196" s="1499"/>
      <c r="AB196" s="1500"/>
      <c r="AC196" s="1499"/>
      <c r="AD196" s="1499"/>
      <c r="AE196" s="1499"/>
      <c r="AF196" s="1499"/>
      <c r="AG196" s="1499"/>
      <c r="AH196" s="1499"/>
      <c r="AI196" s="1500"/>
      <c r="AJ196" s="320"/>
      <c r="AK196" s="33"/>
      <c r="AM196" s="126"/>
    </row>
    <row r="197" spans="1:39">
      <c r="B197" s="83"/>
      <c r="C197" s="12" t="s">
        <v>349</v>
      </c>
      <c r="D197" s="152" t="s">
        <v>7</v>
      </c>
      <c r="E197" s="1505"/>
      <c r="F197" s="1505"/>
      <c r="G197" s="1506"/>
      <c r="H197" s="1505"/>
      <c r="I197" s="1505"/>
      <c r="J197" s="1505"/>
      <c r="K197" s="1505"/>
      <c r="L197" s="1505"/>
      <c r="M197" s="1509"/>
      <c r="N197" s="1506"/>
      <c r="O197" s="1505"/>
      <c r="P197" s="1505"/>
      <c r="Q197" s="1505"/>
      <c r="R197" s="1505"/>
      <c r="S197" s="1505"/>
      <c r="T197" s="1505" t="s">
        <v>350</v>
      </c>
      <c r="U197" s="1507"/>
      <c r="V197" s="1505"/>
      <c r="W197" s="1505"/>
      <c r="X197" s="1505"/>
      <c r="Y197" s="1505"/>
      <c r="Z197" s="1505"/>
      <c r="AA197" s="1505"/>
      <c r="AB197" s="1506"/>
      <c r="AC197" s="1505"/>
      <c r="AD197" s="1505"/>
      <c r="AE197" s="1505"/>
      <c r="AF197" s="1505"/>
      <c r="AG197" s="1505"/>
      <c r="AH197" s="1505"/>
      <c r="AI197" s="1506"/>
      <c r="AJ197" s="32"/>
      <c r="AK197" s="33"/>
      <c r="AM197" s="318"/>
    </row>
    <row r="198" spans="1:39">
      <c r="B198" s="91"/>
      <c r="C198" s="12"/>
      <c r="D198" s="158" t="s">
        <v>8</v>
      </c>
      <c r="E198" s="1288"/>
      <c r="F198" s="1288"/>
      <c r="G198" s="1454"/>
      <c r="H198" s="1460"/>
      <c r="I198" s="1460"/>
      <c r="J198" s="1460"/>
      <c r="K198" s="1460"/>
      <c r="L198" s="1288"/>
      <c r="M198" s="1487"/>
      <c r="N198" s="1454"/>
      <c r="O198" s="1460"/>
      <c r="P198" s="1460"/>
      <c r="Q198" s="1460"/>
      <c r="R198" s="1460"/>
      <c r="S198" s="1288"/>
      <c r="T198" s="1288">
        <v>3</v>
      </c>
      <c r="U198" s="1488"/>
      <c r="V198" s="1460"/>
      <c r="W198" s="1460"/>
      <c r="X198" s="1460"/>
      <c r="Y198" s="1460"/>
      <c r="Z198" s="1460"/>
      <c r="AA198" s="1460"/>
      <c r="AB198" s="1454"/>
      <c r="AC198" s="1460"/>
      <c r="AD198" s="1460"/>
      <c r="AE198" s="1460"/>
      <c r="AF198" s="1460"/>
      <c r="AG198" s="1460"/>
      <c r="AH198" s="1460"/>
      <c r="AI198" s="1454"/>
      <c r="AJ198" s="37">
        <f>SUM(F198:AE198)</f>
        <v>3</v>
      </c>
      <c r="AK198" s="38">
        <f>SUM(F199:AE199)</f>
        <v>0</v>
      </c>
      <c r="AM198" s="318"/>
    </row>
    <row r="199" spans="1:39">
      <c r="A199" s="39"/>
      <c r="B199" s="97"/>
      <c r="C199" s="98">
        <f>SUM(AJ197:AK199)</f>
        <v>3</v>
      </c>
      <c r="D199" s="164" t="s">
        <v>9</v>
      </c>
      <c r="E199" s="1499"/>
      <c r="F199" s="2100"/>
      <c r="G199" s="1500"/>
      <c r="H199" s="1499"/>
      <c r="I199" s="1499"/>
      <c r="J199" s="1499"/>
      <c r="K199" s="1499"/>
      <c r="L199" s="1499"/>
      <c r="M199" s="1502"/>
      <c r="N199" s="1500"/>
      <c r="O199" s="1499"/>
      <c r="P199" s="1499"/>
      <c r="Q199" s="1499"/>
      <c r="R199" s="1499"/>
      <c r="S199" s="1499"/>
      <c r="T199" s="1499"/>
      <c r="U199" s="1503"/>
      <c r="V199" s="1499"/>
      <c r="W199" s="1499"/>
      <c r="X199" s="1499"/>
      <c r="Y199" s="1499"/>
      <c r="Z199" s="1499"/>
      <c r="AA199" s="1499"/>
      <c r="AB199" s="1500"/>
      <c r="AC199" s="1499"/>
      <c r="AD199" s="1499"/>
      <c r="AE199" s="1499"/>
      <c r="AF199" s="1499"/>
      <c r="AG199" s="1499"/>
      <c r="AH199" s="1499"/>
      <c r="AI199" s="1500"/>
      <c r="AJ199" s="320"/>
      <c r="AK199" s="33"/>
      <c r="AM199" s="126"/>
    </row>
    <row r="200" spans="1:39">
      <c r="A200" s="39"/>
      <c r="B200" s="294"/>
      <c r="C200" s="176"/>
      <c r="D200" s="177"/>
      <c r="E200" s="109"/>
      <c r="F200" s="110"/>
      <c r="G200" s="109"/>
      <c r="H200" s="110"/>
      <c r="I200" s="126"/>
      <c r="J200" s="109"/>
      <c r="K200" s="110"/>
      <c r="L200" s="109"/>
      <c r="M200" s="110"/>
      <c r="N200" s="110"/>
      <c r="O200" s="109"/>
      <c r="P200" s="109"/>
      <c r="Q200" s="110" t="s">
        <v>44</v>
      </c>
      <c r="R200" s="110"/>
      <c r="S200" s="109"/>
      <c r="T200" s="110"/>
      <c r="U200" s="109"/>
      <c r="V200" s="326"/>
      <c r="W200" s="109"/>
      <c r="X200" s="109"/>
      <c r="Y200" s="110"/>
      <c r="Z200" s="109"/>
      <c r="AA200" s="110"/>
      <c r="AB200" s="110"/>
      <c r="AC200" s="109"/>
      <c r="AD200" s="109"/>
      <c r="AE200" s="109"/>
      <c r="AF200" s="110"/>
      <c r="AG200" s="109"/>
      <c r="AH200" s="109"/>
      <c r="AI200" s="110"/>
      <c r="AJ200" s="111"/>
      <c r="AK200" s="111"/>
      <c r="AM200" s="318"/>
    </row>
    <row r="201" spans="1:39">
      <c r="A201" s="106" t="s">
        <v>4</v>
      </c>
      <c r="B201" s="107" t="s">
        <v>5</v>
      </c>
      <c r="C201" s="327" t="s">
        <v>27</v>
      </c>
      <c r="D201" s="328"/>
      <c r="E201" s="110"/>
      <c r="F201" s="110"/>
      <c r="G201" s="109"/>
      <c r="H201" s="109"/>
      <c r="I201" s="109"/>
      <c r="J201" s="109"/>
      <c r="K201" s="110"/>
      <c r="L201" s="110"/>
      <c r="M201" s="110"/>
      <c r="N201" s="109"/>
      <c r="O201" s="109"/>
      <c r="P201" s="109"/>
      <c r="Q201" s="109"/>
      <c r="R201" s="110"/>
      <c r="S201" s="110"/>
      <c r="T201" s="110"/>
      <c r="U201" s="109"/>
      <c r="V201" s="109"/>
      <c r="W201" s="109"/>
      <c r="X201" s="109"/>
      <c r="Y201" s="110"/>
      <c r="Z201" s="110"/>
      <c r="AA201" s="110"/>
      <c r="AB201" s="109"/>
      <c r="AC201" s="109"/>
      <c r="AD201" s="109"/>
      <c r="AE201" s="109"/>
      <c r="AF201" s="110"/>
      <c r="AG201" s="110"/>
      <c r="AH201" s="110"/>
      <c r="AI201" s="110"/>
      <c r="AJ201" s="111"/>
      <c r="AK201" s="111"/>
      <c r="AM201" s="318"/>
    </row>
    <row r="202" spans="1:39">
      <c r="A202" s="329">
        <v>8.25</v>
      </c>
      <c r="B202" s="330"/>
      <c r="C202" s="331" t="s">
        <v>79</v>
      </c>
      <c r="D202" s="332" t="s">
        <v>29</v>
      </c>
      <c r="E202" s="180">
        <f t="shared" ref="E202:AI202" si="30">COUNTIF(E$409:E$442,$D$445)</f>
        <v>0</v>
      </c>
      <c r="F202" s="180">
        <f t="shared" si="30"/>
        <v>0</v>
      </c>
      <c r="G202" s="180">
        <f t="shared" si="30"/>
        <v>0</v>
      </c>
      <c r="H202" s="180">
        <f t="shared" si="30"/>
        <v>0</v>
      </c>
      <c r="I202" s="180">
        <f t="shared" si="30"/>
        <v>0</v>
      </c>
      <c r="J202" s="180">
        <f t="shared" si="30"/>
        <v>0</v>
      </c>
      <c r="K202" s="180">
        <f t="shared" si="30"/>
        <v>0</v>
      </c>
      <c r="L202" s="180">
        <f t="shared" si="30"/>
        <v>0</v>
      </c>
      <c r="M202" s="180">
        <f t="shared" si="30"/>
        <v>0</v>
      </c>
      <c r="N202" s="180">
        <f t="shared" si="30"/>
        <v>0</v>
      </c>
      <c r="O202" s="180">
        <f t="shared" si="30"/>
        <v>0</v>
      </c>
      <c r="P202" s="180">
        <f t="shared" si="30"/>
        <v>0</v>
      </c>
      <c r="Q202" s="180">
        <f t="shared" si="30"/>
        <v>0</v>
      </c>
      <c r="R202" s="180">
        <f t="shared" si="30"/>
        <v>0</v>
      </c>
      <c r="S202" s="180">
        <f t="shared" si="30"/>
        <v>0</v>
      </c>
      <c r="T202" s="180">
        <f t="shared" si="30"/>
        <v>0</v>
      </c>
      <c r="U202" s="180">
        <f t="shared" si="30"/>
        <v>0</v>
      </c>
      <c r="V202" s="180">
        <f t="shared" si="30"/>
        <v>0</v>
      </c>
      <c r="W202" s="180">
        <f t="shared" si="30"/>
        <v>0</v>
      </c>
      <c r="X202" s="180">
        <f t="shared" si="30"/>
        <v>0</v>
      </c>
      <c r="Y202" s="180">
        <f t="shared" si="30"/>
        <v>0</v>
      </c>
      <c r="Z202" s="180">
        <f t="shared" si="30"/>
        <v>0</v>
      </c>
      <c r="AA202" s="180">
        <f t="shared" si="30"/>
        <v>0</v>
      </c>
      <c r="AB202" s="180">
        <f t="shared" si="30"/>
        <v>0</v>
      </c>
      <c r="AC202" s="180">
        <f t="shared" si="30"/>
        <v>0</v>
      </c>
      <c r="AD202" s="180">
        <f t="shared" si="30"/>
        <v>0</v>
      </c>
      <c r="AE202" s="180">
        <f t="shared" si="30"/>
        <v>0</v>
      </c>
      <c r="AF202" s="180">
        <f t="shared" si="30"/>
        <v>0</v>
      </c>
      <c r="AG202" s="180">
        <f t="shared" si="30"/>
        <v>0</v>
      </c>
      <c r="AH202" s="180">
        <f t="shared" si="30"/>
        <v>0</v>
      </c>
      <c r="AI202" s="180">
        <f t="shared" si="30"/>
        <v>0</v>
      </c>
      <c r="AJ202" s="117"/>
      <c r="AK202" s="117"/>
    </row>
    <row r="203" spans="1:39">
      <c r="A203" s="332">
        <v>6</v>
      </c>
      <c r="B203" s="330"/>
      <c r="C203" s="333" t="s">
        <v>80</v>
      </c>
      <c r="D203" s="332" t="s">
        <v>31</v>
      </c>
      <c r="E203" s="185">
        <f t="shared" ref="E203:AI203" si="31">COUNTIF(E$409:E$442,$D$446)</f>
        <v>0</v>
      </c>
      <c r="F203" s="185">
        <f t="shared" si="31"/>
        <v>0</v>
      </c>
      <c r="G203" s="185">
        <f t="shared" si="31"/>
        <v>0</v>
      </c>
      <c r="H203" s="185">
        <f t="shared" si="31"/>
        <v>0</v>
      </c>
      <c r="I203" s="185">
        <f t="shared" si="31"/>
        <v>0</v>
      </c>
      <c r="J203" s="185">
        <f t="shared" si="31"/>
        <v>0</v>
      </c>
      <c r="K203" s="185">
        <f t="shared" si="31"/>
        <v>0</v>
      </c>
      <c r="L203" s="185">
        <f t="shared" si="31"/>
        <v>0</v>
      </c>
      <c r="M203" s="185">
        <f t="shared" si="31"/>
        <v>0</v>
      </c>
      <c r="N203" s="185">
        <f t="shared" si="31"/>
        <v>0</v>
      </c>
      <c r="O203" s="185">
        <f t="shared" si="31"/>
        <v>0</v>
      </c>
      <c r="P203" s="185">
        <f t="shared" si="31"/>
        <v>0</v>
      </c>
      <c r="Q203" s="185">
        <f t="shared" si="31"/>
        <v>0</v>
      </c>
      <c r="R203" s="185">
        <f t="shared" si="31"/>
        <v>0</v>
      </c>
      <c r="S203" s="185">
        <f t="shared" si="31"/>
        <v>0</v>
      </c>
      <c r="T203" s="185">
        <f t="shared" si="31"/>
        <v>0</v>
      </c>
      <c r="U203" s="185">
        <f t="shared" si="31"/>
        <v>0</v>
      </c>
      <c r="V203" s="185">
        <f t="shared" si="31"/>
        <v>0</v>
      </c>
      <c r="W203" s="185">
        <f t="shared" si="31"/>
        <v>0</v>
      </c>
      <c r="X203" s="185">
        <f t="shared" si="31"/>
        <v>0</v>
      </c>
      <c r="Y203" s="185">
        <f t="shared" si="31"/>
        <v>0</v>
      </c>
      <c r="Z203" s="185">
        <f t="shared" si="31"/>
        <v>0</v>
      </c>
      <c r="AA203" s="185">
        <f t="shared" si="31"/>
        <v>0</v>
      </c>
      <c r="AB203" s="185">
        <f t="shared" si="31"/>
        <v>0</v>
      </c>
      <c r="AC203" s="185">
        <f t="shared" si="31"/>
        <v>0</v>
      </c>
      <c r="AD203" s="185">
        <f t="shared" si="31"/>
        <v>0</v>
      </c>
      <c r="AE203" s="185">
        <f t="shared" si="31"/>
        <v>0</v>
      </c>
      <c r="AF203" s="185">
        <f t="shared" si="31"/>
        <v>0</v>
      </c>
      <c r="AG203" s="185">
        <f t="shared" si="31"/>
        <v>0</v>
      </c>
      <c r="AH203" s="185">
        <f t="shared" si="31"/>
        <v>0</v>
      </c>
      <c r="AI203" s="185">
        <f t="shared" si="31"/>
        <v>0</v>
      </c>
      <c r="AJ203" s="117"/>
      <c r="AK203" s="117"/>
    </row>
    <row r="204" spans="1:39">
      <c r="A204" s="329">
        <v>6.25</v>
      </c>
      <c r="B204" s="330"/>
      <c r="C204" s="331" t="s">
        <v>81</v>
      </c>
      <c r="D204" s="332" t="s">
        <v>82</v>
      </c>
      <c r="E204" s="123">
        <f t="shared" ref="E204:AI204" si="32">COUNTIF(E$409:E$442,$D$447)</f>
        <v>0</v>
      </c>
      <c r="F204" s="123">
        <f t="shared" si="32"/>
        <v>0</v>
      </c>
      <c r="G204" s="123">
        <f t="shared" si="32"/>
        <v>0</v>
      </c>
      <c r="H204" s="123">
        <f t="shared" si="32"/>
        <v>0</v>
      </c>
      <c r="I204" s="123">
        <f t="shared" si="32"/>
        <v>0</v>
      </c>
      <c r="J204" s="123">
        <f t="shared" si="32"/>
        <v>0</v>
      </c>
      <c r="K204" s="123">
        <f t="shared" si="32"/>
        <v>0</v>
      </c>
      <c r="L204" s="123">
        <f t="shared" si="32"/>
        <v>0</v>
      </c>
      <c r="M204" s="123">
        <f t="shared" si="32"/>
        <v>0</v>
      </c>
      <c r="N204" s="123">
        <f t="shared" si="32"/>
        <v>0</v>
      </c>
      <c r="O204" s="123">
        <f t="shared" si="32"/>
        <v>0</v>
      </c>
      <c r="P204" s="123">
        <f t="shared" si="32"/>
        <v>0</v>
      </c>
      <c r="Q204" s="123">
        <f t="shared" si="32"/>
        <v>0</v>
      </c>
      <c r="R204" s="123">
        <f t="shared" si="32"/>
        <v>0</v>
      </c>
      <c r="S204" s="123">
        <f t="shared" si="32"/>
        <v>0</v>
      </c>
      <c r="T204" s="123">
        <f t="shared" si="32"/>
        <v>0</v>
      </c>
      <c r="U204" s="123">
        <f t="shared" si="32"/>
        <v>0</v>
      </c>
      <c r="V204" s="123">
        <f t="shared" si="32"/>
        <v>0</v>
      </c>
      <c r="W204" s="123">
        <f t="shared" si="32"/>
        <v>0</v>
      </c>
      <c r="X204" s="123">
        <f t="shared" si="32"/>
        <v>0</v>
      </c>
      <c r="Y204" s="123">
        <f t="shared" si="32"/>
        <v>0</v>
      </c>
      <c r="Z204" s="123">
        <f t="shared" si="32"/>
        <v>0</v>
      </c>
      <c r="AA204" s="123">
        <f t="shared" si="32"/>
        <v>0</v>
      </c>
      <c r="AB204" s="123">
        <f t="shared" si="32"/>
        <v>0</v>
      </c>
      <c r="AC204" s="123">
        <f t="shared" si="32"/>
        <v>0</v>
      </c>
      <c r="AD204" s="123">
        <f t="shared" si="32"/>
        <v>0</v>
      </c>
      <c r="AE204" s="123">
        <f t="shared" si="32"/>
        <v>0</v>
      </c>
      <c r="AF204" s="123">
        <f t="shared" si="32"/>
        <v>0</v>
      </c>
      <c r="AG204" s="123">
        <f t="shared" si="32"/>
        <v>0</v>
      </c>
      <c r="AH204" s="123">
        <f t="shared" si="32"/>
        <v>0</v>
      </c>
      <c r="AI204" s="123">
        <f t="shared" si="32"/>
        <v>0</v>
      </c>
      <c r="AJ204" s="117"/>
      <c r="AK204" s="117"/>
    </row>
    <row r="205" spans="1:39">
      <c r="A205" s="127" t="s">
        <v>32</v>
      </c>
      <c r="B205" s="193"/>
      <c r="C205" s="129">
        <f>SUM(AJ166:AJ172)</f>
        <v>6</v>
      </c>
      <c r="D205" s="130"/>
      <c r="E205" s="131">
        <f t="shared" ref="E205:AI205" si="33">SUM(E166:E199)</f>
        <v>14.25</v>
      </c>
      <c r="F205" s="131">
        <f t="shared" si="33"/>
        <v>12.25</v>
      </c>
      <c r="G205" s="131">
        <f t="shared" si="33"/>
        <v>0</v>
      </c>
      <c r="H205" s="131">
        <f t="shared" si="33"/>
        <v>0</v>
      </c>
      <c r="I205" s="131">
        <f t="shared" si="33"/>
        <v>0</v>
      </c>
      <c r="J205" s="131">
        <f t="shared" si="33"/>
        <v>0</v>
      </c>
      <c r="K205" s="131">
        <f t="shared" si="33"/>
        <v>0</v>
      </c>
      <c r="L205" s="131">
        <f t="shared" si="33"/>
        <v>8</v>
      </c>
      <c r="M205" s="131">
        <f t="shared" si="33"/>
        <v>8</v>
      </c>
      <c r="N205" s="131">
        <f t="shared" si="33"/>
        <v>0</v>
      </c>
      <c r="O205" s="131">
        <f t="shared" si="33"/>
        <v>0</v>
      </c>
      <c r="P205" s="131">
        <f t="shared" si="33"/>
        <v>0</v>
      </c>
      <c r="Q205" s="131">
        <f t="shared" si="33"/>
        <v>0</v>
      </c>
      <c r="R205" s="131">
        <f t="shared" si="33"/>
        <v>0</v>
      </c>
      <c r="S205" s="131">
        <f t="shared" si="33"/>
        <v>6.5</v>
      </c>
      <c r="T205" s="131">
        <f t="shared" si="33"/>
        <v>6</v>
      </c>
      <c r="U205" s="131">
        <f t="shared" si="33"/>
        <v>0</v>
      </c>
      <c r="V205" s="131">
        <f t="shared" si="33"/>
        <v>0</v>
      </c>
      <c r="W205" s="131">
        <f t="shared" si="33"/>
        <v>0</v>
      </c>
      <c r="X205" s="131">
        <f t="shared" si="33"/>
        <v>0</v>
      </c>
      <c r="Y205" s="131">
        <f t="shared" si="33"/>
        <v>0</v>
      </c>
      <c r="Z205" s="131">
        <f t="shared" si="33"/>
        <v>6.5</v>
      </c>
      <c r="AA205" s="131">
        <f t="shared" si="33"/>
        <v>6</v>
      </c>
      <c r="AB205" s="131">
        <f t="shared" si="33"/>
        <v>0</v>
      </c>
      <c r="AC205" s="131">
        <f t="shared" si="33"/>
        <v>0</v>
      </c>
      <c r="AD205" s="131">
        <f t="shared" si="33"/>
        <v>0</v>
      </c>
      <c r="AE205" s="131">
        <f t="shared" si="33"/>
        <v>0</v>
      </c>
      <c r="AF205" s="131">
        <f t="shared" si="33"/>
        <v>0</v>
      </c>
      <c r="AG205" s="131">
        <f t="shared" si="33"/>
        <v>0</v>
      </c>
      <c r="AH205" s="131">
        <f t="shared" si="33"/>
        <v>0</v>
      </c>
      <c r="AI205" s="131">
        <f t="shared" si="33"/>
        <v>0</v>
      </c>
      <c r="AJ205" s="132">
        <f>SUM(F205:AE205)</f>
        <v>53.25</v>
      </c>
      <c r="AK205" s="133" t="s">
        <v>33</v>
      </c>
    </row>
    <row r="206" spans="1:39">
      <c r="A206" s="135" t="s">
        <v>34</v>
      </c>
      <c r="B206" s="195"/>
      <c r="C206" s="196">
        <f>SUM(AK166:AK172)</f>
        <v>0</v>
      </c>
      <c r="D206" s="130"/>
      <c r="E206" s="137" t="str">
        <f>IF(E205=12.25,1,"ERRORE")</f>
        <v>ERRORE</v>
      </c>
      <c r="F206" s="137" t="str">
        <f>IF(F205=0,1,"ERRORE")</f>
        <v>ERRORE</v>
      </c>
      <c r="G206" s="137" t="str">
        <f>IF(G205=14.25,1,"ERRORE")</f>
        <v>ERRORE</v>
      </c>
      <c r="H206" s="137" t="str">
        <f>IF(H205=14.25,1,"ERRORE")</f>
        <v>ERRORE</v>
      </c>
      <c r="I206" s="137" t="str">
        <f>IF(I205=14.25,1,"ERRORE")</f>
        <v>ERRORE</v>
      </c>
      <c r="J206" s="137" t="str">
        <f>IF(J205=14.25,1,"ERRORE")</f>
        <v>ERRORE</v>
      </c>
      <c r="K206" s="137" t="str">
        <f>IF(K205=14.25,1,"ERRORE")</f>
        <v>ERRORE</v>
      </c>
      <c r="L206" s="137" t="str">
        <f>IF(L205=12.25,1,"ERRORE")</f>
        <v>ERRORE</v>
      </c>
      <c r="M206" s="137" t="str">
        <f>IF(M205=0,1,"ERRORE")</f>
        <v>ERRORE</v>
      </c>
      <c r="N206" s="137" t="str">
        <f>IF(N205=14.25,1,"ERRORE")</f>
        <v>ERRORE</v>
      </c>
      <c r="O206" s="137" t="str">
        <f>IF(O205=14.25,1,"ERRORE")</f>
        <v>ERRORE</v>
      </c>
      <c r="P206" s="137" t="str">
        <f>IF(P205=14.25,1,"ERRORE")</f>
        <v>ERRORE</v>
      </c>
      <c r="Q206" s="137" t="str">
        <f>IF(Q205=14.25,1,"ERRORE")</f>
        <v>ERRORE</v>
      </c>
      <c r="R206" s="137" t="str">
        <f>IF(R205=14.25,1,"ERRORE")</f>
        <v>ERRORE</v>
      </c>
      <c r="S206" s="137" t="str">
        <f>IF(S205=12.25,1,"ERRORE")</f>
        <v>ERRORE</v>
      </c>
      <c r="T206" s="137" t="str">
        <f>IF(T205=0,1,"ERRORE")</f>
        <v>ERRORE</v>
      </c>
      <c r="U206" s="137">
        <f>IF(U205=0,1,"ERRORE")</f>
        <v>1</v>
      </c>
      <c r="V206" s="137" t="str">
        <f>IF(V205=14.25,1,"ERRORE")</f>
        <v>ERRORE</v>
      </c>
      <c r="W206" s="137" t="str">
        <f>IF(W205=14.25,1,"ERRORE")</f>
        <v>ERRORE</v>
      </c>
      <c r="X206" s="137" t="str">
        <f>IF(X205=14.25,1,"ERRORE")</f>
        <v>ERRORE</v>
      </c>
      <c r="Y206" s="137">
        <f>IF(Y205=0,1,"ERRORE")</f>
        <v>1</v>
      </c>
      <c r="Z206" s="137" t="str">
        <f>IF(Z205=12.25,1,"ERRORE")</f>
        <v>ERRORE</v>
      </c>
      <c r="AA206" s="137" t="str">
        <f>IF(AA205=0,1,"ERRORE")</f>
        <v>ERRORE</v>
      </c>
      <c r="AB206" s="137" t="str">
        <f>IF(AB205=14.25,1,"ERRORE")</f>
        <v>ERRORE</v>
      </c>
      <c r="AC206" s="137" t="str">
        <f>IF(AC205=14.25,1,"ERRORE")</f>
        <v>ERRORE</v>
      </c>
      <c r="AD206" s="137" t="str">
        <f>IF(AD205=14.25,1,"ERRORE")</f>
        <v>ERRORE</v>
      </c>
      <c r="AE206" s="137" t="str">
        <f>IF(AE205=14.25,1,"ERRORE")</f>
        <v>ERRORE</v>
      </c>
      <c r="AF206" s="137">
        <f>IF(AF205=0,1,"ERRORE")</f>
        <v>1</v>
      </c>
      <c r="AG206" s="137" t="str">
        <f>IF(AG205=12.25,1,"ERRORE")</f>
        <v>ERRORE</v>
      </c>
      <c r="AH206" s="137" t="str">
        <f>IF(AH205=12.25,1,"ERRORE")</f>
        <v>ERRORE</v>
      </c>
      <c r="AI206" s="137">
        <f>IF(AI205=0,1,"ERRORE")</f>
        <v>1</v>
      </c>
      <c r="AJ206" s="138">
        <f>SUM(AJ166:AK199)</f>
        <v>53.25</v>
      </c>
      <c r="AK206" s="133" t="s">
        <v>35</v>
      </c>
    </row>
    <row r="207" spans="1:39">
      <c r="A207" s="139" t="s">
        <v>36</v>
      </c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34"/>
      <c r="AK207" s="133"/>
    </row>
    <row r="208" spans="1:39" s="318" customFormat="1"/>
    <row r="209" spans="1:49">
      <c r="B209" s="75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</row>
    <row r="210" spans="1:49">
      <c r="C210" s="16"/>
      <c r="D210" s="17"/>
      <c r="E210" s="18">
        <v>1</v>
      </c>
      <c r="F210" s="18">
        <v>2</v>
      </c>
      <c r="G210" s="18">
        <v>3</v>
      </c>
      <c r="H210" s="18">
        <v>4</v>
      </c>
      <c r="I210" s="18">
        <v>5</v>
      </c>
      <c r="J210" s="18">
        <v>6</v>
      </c>
      <c r="K210" s="18">
        <v>7</v>
      </c>
      <c r="L210" s="18">
        <v>8</v>
      </c>
      <c r="M210" s="18">
        <v>9</v>
      </c>
      <c r="N210" s="18">
        <v>10</v>
      </c>
      <c r="O210" s="18">
        <v>11</v>
      </c>
      <c r="P210" s="18">
        <v>12</v>
      </c>
      <c r="Q210" s="18">
        <v>13</v>
      </c>
      <c r="R210" s="18">
        <v>14</v>
      </c>
      <c r="S210" s="18">
        <v>15</v>
      </c>
      <c r="T210" s="18">
        <v>16</v>
      </c>
      <c r="U210" s="18">
        <v>17</v>
      </c>
      <c r="V210" s="18">
        <v>18</v>
      </c>
      <c r="W210" s="18">
        <v>19</v>
      </c>
      <c r="X210" s="18">
        <v>20</v>
      </c>
      <c r="Y210" s="18">
        <v>21</v>
      </c>
      <c r="Z210" s="18">
        <v>22</v>
      </c>
      <c r="AA210" s="18">
        <v>23</v>
      </c>
      <c r="AB210" s="18">
        <v>24</v>
      </c>
      <c r="AC210" s="279">
        <v>25</v>
      </c>
      <c r="AD210" s="18">
        <v>26</v>
      </c>
      <c r="AE210" s="18">
        <v>27</v>
      </c>
      <c r="AF210" s="279">
        <v>28</v>
      </c>
      <c r="AG210" s="18">
        <v>29</v>
      </c>
      <c r="AH210" s="18">
        <v>30</v>
      </c>
      <c r="AI210" s="18"/>
      <c r="AJ210" s="18"/>
      <c r="AK210" s="18"/>
    </row>
    <row r="211" spans="1:49" ht="15">
      <c r="B211" s="15" t="s">
        <v>2</v>
      </c>
      <c r="C211" s="81" t="s">
        <v>83</v>
      </c>
      <c r="D211" s="147"/>
      <c r="E211" s="2101" t="s">
        <v>188</v>
      </c>
      <c r="F211" s="2101" t="s">
        <v>89</v>
      </c>
      <c r="G211" s="2102" t="s">
        <v>4</v>
      </c>
      <c r="H211" s="2101" t="s">
        <v>186</v>
      </c>
      <c r="I211" s="2101" t="s">
        <v>29</v>
      </c>
      <c r="J211" s="2101" t="s">
        <v>29</v>
      </c>
      <c r="K211" s="2101" t="s">
        <v>187</v>
      </c>
      <c r="L211" s="2101" t="s">
        <v>188</v>
      </c>
      <c r="M211" s="2101" t="s">
        <v>89</v>
      </c>
      <c r="N211" s="2102" t="s">
        <v>4</v>
      </c>
      <c r="O211" s="2101" t="s">
        <v>186</v>
      </c>
      <c r="P211" s="2101" t="s">
        <v>29</v>
      </c>
      <c r="Q211" s="2101" t="s">
        <v>29</v>
      </c>
      <c r="R211" s="2101" t="s">
        <v>187</v>
      </c>
      <c r="S211" s="2101" t="s">
        <v>188</v>
      </c>
      <c r="T211" s="2101" t="s">
        <v>89</v>
      </c>
      <c r="U211" s="2102" t="s">
        <v>4</v>
      </c>
      <c r="V211" s="2101" t="s">
        <v>186</v>
      </c>
      <c r="W211" s="2101" t="s">
        <v>29</v>
      </c>
      <c r="X211" s="2101" t="s">
        <v>29</v>
      </c>
      <c r="Y211" s="2101" t="s">
        <v>187</v>
      </c>
      <c r="Z211" s="2101" t="s">
        <v>188</v>
      </c>
      <c r="AA211" s="2101" t="s">
        <v>89</v>
      </c>
      <c r="AB211" s="2102" t="s">
        <v>4</v>
      </c>
      <c r="AC211" s="2101" t="s">
        <v>186</v>
      </c>
      <c r="AD211" s="2101" t="s">
        <v>29</v>
      </c>
      <c r="AE211" s="2101" t="s">
        <v>29</v>
      </c>
      <c r="AF211" s="2101" t="s">
        <v>187</v>
      </c>
      <c r="AG211" s="2101" t="s">
        <v>188</v>
      </c>
      <c r="AH211" s="2101" t="s">
        <v>89</v>
      </c>
      <c r="AI211" s="2102" t="s">
        <v>4</v>
      </c>
      <c r="AJ211" s="82" t="s">
        <v>4</v>
      </c>
      <c r="AK211" s="28" t="s">
        <v>5</v>
      </c>
      <c r="AL211" s="335"/>
      <c r="AR211" s="31" t="s">
        <v>62</v>
      </c>
      <c r="AS211" s="31" t="s">
        <v>85</v>
      </c>
      <c r="AT211" s="31" t="s">
        <v>62</v>
      </c>
      <c r="AU211" s="31" t="s">
        <v>85</v>
      </c>
      <c r="AV211" s="31" t="s">
        <v>29</v>
      </c>
    </row>
    <row r="212" spans="1:49" ht="15">
      <c r="B212" s="83"/>
      <c r="C212" s="12" t="s">
        <v>86</v>
      </c>
      <c r="D212" s="152" t="s">
        <v>7</v>
      </c>
      <c r="E212" s="2103" t="s">
        <v>82</v>
      </c>
      <c r="F212" s="2104"/>
      <c r="G212" s="2105"/>
      <c r="H212" s="2103" t="s">
        <v>62</v>
      </c>
      <c r="I212" s="2106" t="s">
        <v>29</v>
      </c>
      <c r="J212" s="2103" t="s">
        <v>29</v>
      </c>
      <c r="K212" s="2103" t="s">
        <v>85</v>
      </c>
      <c r="L212" s="2103" t="s">
        <v>82</v>
      </c>
      <c r="M212" s="2103"/>
      <c r="N212" s="2105"/>
      <c r="O212" s="2103" t="s">
        <v>62</v>
      </c>
      <c r="P212" s="2106" t="s">
        <v>29</v>
      </c>
      <c r="Q212" s="2103" t="s">
        <v>29</v>
      </c>
      <c r="R212" s="2103" t="s">
        <v>85</v>
      </c>
      <c r="S212" s="2103" t="s">
        <v>82</v>
      </c>
      <c r="T212" s="2103"/>
      <c r="U212" s="2105"/>
      <c r="V212" s="2103" t="s">
        <v>62</v>
      </c>
      <c r="W212" s="2106" t="s">
        <v>29</v>
      </c>
      <c r="X212" s="2103" t="s">
        <v>29</v>
      </c>
      <c r="Y212" s="2103" t="s">
        <v>85</v>
      </c>
      <c r="Z212" s="2103" t="s">
        <v>82</v>
      </c>
      <c r="AA212" s="2103"/>
      <c r="AB212" s="2105"/>
      <c r="AC212" s="2103" t="s">
        <v>62</v>
      </c>
      <c r="AD212" s="2106" t="s">
        <v>29</v>
      </c>
      <c r="AE212" s="2103" t="s">
        <v>29</v>
      </c>
      <c r="AF212" s="2103" t="s">
        <v>85</v>
      </c>
      <c r="AG212" s="2103" t="s">
        <v>82</v>
      </c>
      <c r="AH212" s="2103"/>
      <c r="AI212" s="2107"/>
      <c r="AJ212" s="336"/>
      <c r="AK212" s="337"/>
      <c r="AL212" s="335"/>
      <c r="AR212" s="338"/>
      <c r="AS212" s="339" t="s">
        <v>88</v>
      </c>
      <c r="AT212" s="340"/>
      <c r="AU212" s="339" t="s">
        <v>89</v>
      </c>
      <c r="AV212" s="340"/>
    </row>
    <row r="213" spans="1:49" ht="15">
      <c r="B213" s="83"/>
      <c r="C213" s="12"/>
      <c r="D213" s="344"/>
      <c r="E213" s="2108"/>
      <c r="F213" s="2109"/>
      <c r="G213" s="2110"/>
      <c r="H213" s="2108"/>
      <c r="I213" s="2111"/>
      <c r="J213" s="2108"/>
      <c r="K213" s="2108"/>
      <c r="L213" s="2108"/>
      <c r="M213" s="2108"/>
      <c r="N213" s="2110"/>
      <c r="O213" s="2108"/>
      <c r="P213" s="2111"/>
      <c r="Q213" s="2108"/>
      <c r="R213" s="2108"/>
      <c r="S213" s="2108"/>
      <c r="T213" s="2108"/>
      <c r="U213" s="2110"/>
      <c r="V213" s="2108"/>
      <c r="W213" s="2111"/>
      <c r="X213" s="2108"/>
      <c r="Y213" s="2112" t="s">
        <v>493</v>
      </c>
      <c r="Z213" s="2108"/>
      <c r="AA213" s="2108"/>
      <c r="AB213" s="2110"/>
      <c r="AC213" s="2108"/>
      <c r="AD213" s="2111"/>
      <c r="AE213" s="2108"/>
      <c r="AF213" s="2108"/>
      <c r="AG213" s="2108"/>
      <c r="AH213" s="2108"/>
      <c r="AI213" s="2113"/>
      <c r="AJ213" s="1560"/>
      <c r="AK213" s="2114"/>
      <c r="AL213" s="335"/>
      <c r="AR213" s="335"/>
      <c r="AS213" s="2115"/>
      <c r="AT213" s="2116"/>
      <c r="AU213" s="2115"/>
      <c r="AV213" s="2116"/>
    </row>
    <row r="214" spans="1:49" ht="15.75">
      <c r="B214" s="91"/>
      <c r="C214" s="12"/>
      <c r="D214" s="158" t="s">
        <v>8</v>
      </c>
      <c r="E214" s="2117">
        <v>5</v>
      </c>
      <c r="F214" s="2118"/>
      <c r="G214" s="2119"/>
      <c r="H214" s="2117">
        <v>9</v>
      </c>
      <c r="I214" s="2117">
        <v>8.5</v>
      </c>
      <c r="J214" s="2117">
        <v>8.5</v>
      </c>
      <c r="K214" s="2117">
        <v>8.5</v>
      </c>
      <c r="L214" s="2117"/>
      <c r="M214" s="2120"/>
      <c r="N214" s="2119"/>
      <c r="O214" s="2117">
        <v>9</v>
      </c>
      <c r="P214" s="2117">
        <v>8.5</v>
      </c>
      <c r="Q214" s="2117">
        <v>8.5</v>
      </c>
      <c r="R214" s="2117">
        <v>8.5</v>
      </c>
      <c r="S214" s="2117"/>
      <c r="T214" s="2120"/>
      <c r="U214" s="2119"/>
      <c r="V214" s="2117">
        <v>9</v>
      </c>
      <c r="W214" s="2117">
        <v>8.5</v>
      </c>
      <c r="X214" s="2117">
        <v>8.5</v>
      </c>
      <c r="Y214" s="2117">
        <v>5</v>
      </c>
      <c r="Z214" s="2117"/>
      <c r="AA214" s="2120"/>
      <c r="AB214" s="2119"/>
      <c r="AC214" s="2117">
        <v>9</v>
      </c>
      <c r="AD214" s="2117">
        <v>8.5</v>
      </c>
      <c r="AE214" s="2117">
        <v>8.5</v>
      </c>
      <c r="AF214" s="2117">
        <v>8.5</v>
      </c>
      <c r="AG214" s="2117"/>
      <c r="AH214" s="2120"/>
      <c r="AI214" s="2121"/>
      <c r="AJ214" s="37">
        <f>SUM(E214:AI214)</f>
        <v>139.5</v>
      </c>
      <c r="AK214" s="162">
        <f>SUM(E215:AI215)</f>
        <v>2</v>
      </c>
      <c r="AL214" s="341"/>
    </row>
    <row r="215" spans="1:49" ht="15.75">
      <c r="A215" s="39"/>
      <c r="B215" s="97"/>
      <c r="C215" s="98">
        <f>SUM(AJ212:AK215)</f>
        <v>141.5</v>
      </c>
      <c r="D215" s="164" t="s">
        <v>9</v>
      </c>
      <c r="E215" s="2117"/>
      <c r="F215" s="2122"/>
      <c r="G215" s="2123"/>
      <c r="H215" s="2117"/>
      <c r="I215" s="2117"/>
      <c r="J215" s="2117"/>
      <c r="K215" s="2117">
        <v>0.5</v>
      </c>
      <c r="L215" s="2117"/>
      <c r="M215" s="2124"/>
      <c r="N215" s="2123"/>
      <c r="O215" s="2117"/>
      <c r="P215" s="2117"/>
      <c r="Q215" s="2117"/>
      <c r="R215" s="2117">
        <v>0.5</v>
      </c>
      <c r="S215" s="2117"/>
      <c r="T215" s="2124"/>
      <c r="U215" s="2123"/>
      <c r="V215" s="2117"/>
      <c r="W215" s="2117"/>
      <c r="X215" s="2117"/>
      <c r="Y215" s="2117">
        <v>0.5</v>
      </c>
      <c r="Z215" s="2117"/>
      <c r="AA215" s="2124"/>
      <c r="AB215" s="2123"/>
      <c r="AC215" s="2117"/>
      <c r="AD215" s="2117"/>
      <c r="AE215" s="2117"/>
      <c r="AF215" s="2117">
        <v>0.5</v>
      </c>
      <c r="AG215" s="2117"/>
      <c r="AH215" s="2124"/>
      <c r="AI215" s="2125"/>
      <c r="AJ215" s="342"/>
      <c r="AK215" s="122"/>
    </row>
    <row r="216" spans="1:49" ht="15" customHeight="1">
      <c r="A216" s="39"/>
      <c r="B216" s="343"/>
      <c r="C216" s="2393" t="s">
        <v>494</v>
      </c>
      <c r="D216" s="344" t="s">
        <v>7</v>
      </c>
      <c r="E216" s="2126"/>
      <c r="F216" s="2127"/>
      <c r="G216" s="2128"/>
      <c r="H216" s="2129"/>
      <c r="I216" s="2130"/>
      <c r="J216" s="2129"/>
      <c r="K216" s="2129"/>
      <c r="L216" s="2126"/>
      <c r="M216" s="2129"/>
      <c r="N216" s="2128"/>
      <c r="O216" s="2129"/>
      <c r="P216" s="2130"/>
      <c r="Q216" s="2129"/>
      <c r="R216" s="2129"/>
      <c r="S216" s="2126"/>
      <c r="T216" s="2129"/>
      <c r="U216" s="2128"/>
      <c r="V216" s="2129"/>
      <c r="W216" s="2130"/>
      <c r="X216" s="2129"/>
      <c r="Y216" s="2129"/>
      <c r="Z216" s="2126"/>
      <c r="AA216" s="2129"/>
      <c r="AB216" s="2128"/>
      <c r="AC216" s="2129"/>
      <c r="AD216" s="2130"/>
      <c r="AE216" s="2129"/>
      <c r="AF216" s="2129"/>
      <c r="AG216" s="2126"/>
      <c r="AH216" s="2129"/>
      <c r="AI216" s="2131"/>
      <c r="AJ216" s="345"/>
      <c r="AK216" s="346"/>
    </row>
    <row r="217" spans="1:49" ht="15.75">
      <c r="A217" s="39"/>
      <c r="B217" s="343"/>
      <c r="C217" s="2393"/>
      <c r="D217" s="158" t="s">
        <v>8</v>
      </c>
      <c r="E217" s="2120"/>
      <c r="F217" s="2118"/>
      <c r="G217" s="2119"/>
      <c r="H217" s="2120"/>
      <c r="I217" s="2117"/>
      <c r="J217" s="2117"/>
      <c r="K217" s="2120"/>
      <c r="L217" s="2120"/>
      <c r="M217" s="2120"/>
      <c r="N217" s="2119"/>
      <c r="O217" s="2120"/>
      <c r="P217" s="2117"/>
      <c r="Q217" s="2117"/>
      <c r="R217" s="2120"/>
      <c r="S217" s="2120"/>
      <c r="T217" s="2120"/>
      <c r="U217" s="2119"/>
      <c r="V217" s="2120"/>
      <c r="W217" s="2117"/>
      <c r="X217" s="2117"/>
      <c r="Y217" s="2120"/>
      <c r="Z217" s="2120"/>
      <c r="AA217" s="2120"/>
      <c r="AB217" s="2119"/>
      <c r="AC217" s="2120"/>
      <c r="AD217" s="2117"/>
      <c r="AE217" s="2117"/>
      <c r="AF217" s="2120"/>
      <c r="AG217" s="2120"/>
      <c r="AH217" s="2120"/>
      <c r="AI217" s="2132"/>
      <c r="AJ217" s="37">
        <f>SUM(E217:AI217)</f>
        <v>0</v>
      </c>
      <c r="AK217" s="162">
        <f>SUM(E218:AI218)</f>
        <v>0</v>
      </c>
    </row>
    <row r="218" spans="1:49" ht="15.75">
      <c r="A218" s="39"/>
      <c r="B218" s="343"/>
      <c r="C218" s="98">
        <f>SUM(AJ216:AK218)</f>
        <v>0</v>
      </c>
      <c r="D218" s="164" t="s">
        <v>9</v>
      </c>
      <c r="E218" s="2133"/>
      <c r="F218" s="2134"/>
      <c r="G218" s="2135"/>
      <c r="H218" s="2133"/>
      <c r="I218" s="2133"/>
      <c r="J218" s="2133"/>
      <c r="K218" s="2133"/>
      <c r="L218" s="2133"/>
      <c r="M218" s="2136"/>
      <c r="N218" s="2135"/>
      <c r="O218" s="2133"/>
      <c r="P218" s="2133"/>
      <c r="Q218" s="2133"/>
      <c r="R218" s="2133"/>
      <c r="S218" s="2133"/>
      <c r="T218" s="2136"/>
      <c r="U218" s="2135"/>
      <c r="V218" s="2133"/>
      <c r="W218" s="2133"/>
      <c r="X218" s="2133"/>
      <c r="Y218" s="2133"/>
      <c r="Z218" s="2133"/>
      <c r="AA218" s="2136"/>
      <c r="AB218" s="2135"/>
      <c r="AC218" s="2133"/>
      <c r="AD218" s="2133"/>
      <c r="AE218" s="2133"/>
      <c r="AF218" s="2133"/>
      <c r="AG218" s="2133"/>
      <c r="AH218" s="2136"/>
      <c r="AI218" s="2137"/>
      <c r="AJ218" s="347"/>
      <c r="AK218" s="348"/>
    </row>
    <row r="219" spans="1:49" ht="15.75">
      <c r="B219" s="83"/>
      <c r="C219" s="12" t="s">
        <v>102</v>
      </c>
      <c r="D219" s="152" t="s">
        <v>7</v>
      </c>
      <c r="E219" s="2103"/>
      <c r="F219" s="2104"/>
      <c r="G219" s="2138"/>
      <c r="H219" s="2139" t="s">
        <v>89</v>
      </c>
      <c r="I219" s="2139" t="s">
        <v>89</v>
      </c>
      <c r="J219" s="2139" t="s">
        <v>89</v>
      </c>
      <c r="K219" s="2139" t="s">
        <v>89</v>
      </c>
      <c r="L219" s="2140"/>
      <c r="M219" s="2140"/>
      <c r="N219" s="2141"/>
      <c r="O219" s="2139" t="s">
        <v>89</v>
      </c>
      <c r="P219" s="2139" t="s">
        <v>89</v>
      </c>
      <c r="Q219" s="2139" t="s">
        <v>89</v>
      </c>
      <c r="R219" s="2139" t="s">
        <v>89</v>
      </c>
      <c r="S219" s="2103"/>
      <c r="T219" s="2103"/>
      <c r="U219" s="2105"/>
      <c r="V219" s="2139" t="s">
        <v>89</v>
      </c>
      <c r="W219" s="2139" t="s">
        <v>89</v>
      </c>
      <c r="X219" s="2139" t="s">
        <v>89</v>
      </c>
      <c r="Y219" s="2139" t="s">
        <v>89</v>
      </c>
      <c r="Z219" s="2103"/>
      <c r="AA219" s="2103"/>
      <c r="AB219" s="2138"/>
      <c r="AC219" s="2139" t="s">
        <v>89</v>
      </c>
      <c r="AD219" s="2139" t="s">
        <v>89</v>
      </c>
      <c r="AE219" s="2139" t="s">
        <v>89</v>
      </c>
      <c r="AF219" s="2139" t="s">
        <v>89</v>
      </c>
      <c r="AG219" s="2103"/>
      <c r="AH219" s="2103"/>
      <c r="AI219" s="2142"/>
      <c r="AJ219" s="32"/>
      <c r="AK219" s="33"/>
      <c r="AL219" s="350"/>
    </row>
    <row r="220" spans="1:49" ht="15.75">
      <c r="B220" s="91"/>
      <c r="C220" s="12"/>
      <c r="D220" s="158" t="s">
        <v>8</v>
      </c>
      <c r="E220" s="2117"/>
      <c r="F220" s="2118"/>
      <c r="G220" s="2119"/>
      <c r="H220" s="1903">
        <v>4</v>
      </c>
      <c r="I220" s="1903">
        <v>4</v>
      </c>
      <c r="J220" s="1903">
        <v>4</v>
      </c>
      <c r="K220" s="1903">
        <v>4</v>
      </c>
      <c r="L220" s="2117"/>
      <c r="M220" s="2120"/>
      <c r="N220" s="2119"/>
      <c r="O220" s="1903">
        <v>4</v>
      </c>
      <c r="P220" s="1903">
        <v>4</v>
      </c>
      <c r="Q220" s="1903">
        <v>4</v>
      </c>
      <c r="R220" s="1903">
        <v>4</v>
      </c>
      <c r="S220" s="2117"/>
      <c r="T220" s="2120"/>
      <c r="U220" s="2119"/>
      <c r="V220" s="1903">
        <v>4</v>
      </c>
      <c r="W220" s="1903">
        <v>4</v>
      </c>
      <c r="X220" s="1903">
        <v>4</v>
      </c>
      <c r="Y220" s="1903">
        <v>4</v>
      </c>
      <c r="Z220" s="2117"/>
      <c r="AA220" s="2120"/>
      <c r="AB220" s="2119"/>
      <c r="AC220" s="1903">
        <v>4</v>
      </c>
      <c r="AD220" s="1903">
        <v>4</v>
      </c>
      <c r="AE220" s="1903">
        <v>4</v>
      </c>
      <c r="AF220" s="1903">
        <v>4</v>
      </c>
      <c r="AG220" s="2117"/>
      <c r="AH220" s="2120"/>
      <c r="AI220" s="2121"/>
      <c r="AJ220" s="37">
        <f>SUM(E220:AI220)</f>
        <v>64</v>
      </c>
      <c r="AK220" s="162">
        <f>SUM(E221:AI221)</f>
        <v>8</v>
      </c>
      <c r="AL220" s="341"/>
      <c r="AR220" s="349" t="s">
        <v>89</v>
      </c>
      <c r="AS220" s="339"/>
      <c r="AT220" s="340"/>
      <c r="AU220" s="339" t="s">
        <v>88</v>
      </c>
      <c r="AV220" s="340"/>
      <c r="AW220" s="340"/>
    </row>
    <row r="221" spans="1:49" ht="15.75">
      <c r="A221" s="39"/>
      <c r="B221" s="97"/>
      <c r="C221" s="98">
        <f>SUM(AJ219:AK221)</f>
        <v>72</v>
      </c>
      <c r="D221" s="164" t="s">
        <v>9</v>
      </c>
      <c r="E221" s="2117"/>
      <c r="F221" s="2134"/>
      <c r="G221" s="2135"/>
      <c r="H221" s="1767">
        <v>0.5</v>
      </c>
      <c r="I221" s="1767">
        <v>0.5</v>
      </c>
      <c r="J221" s="1767">
        <v>0.5</v>
      </c>
      <c r="K221" s="1767">
        <v>0.5</v>
      </c>
      <c r="L221" s="2117"/>
      <c r="M221" s="2136"/>
      <c r="N221" s="2135"/>
      <c r="O221" s="1767">
        <v>0.5</v>
      </c>
      <c r="P221" s="1767">
        <v>0.5</v>
      </c>
      <c r="Q221" s="1767">
        <v>0.5</v>
      </c>
      <c r="R221" s="1767">
        <v>0.5</v>
      </c>
      <c r="S221" s="2117"/>
      <c r="T221" s="2136"/>
      <c r="U221" s="2135"/>
      <c r="V221" s="1767">
        <v>0.5</v>
      </c>
      <c r="W221" s="1767">
        <v>0.5</v>
      </c>
      <c r="X221" s="1767">
        <v>0.5</v>
      </c>
      <c r="Y221" s="1767">
        <v>0.5</v>
      </c>
      <c r="Z221" s="2117"/>
      <c r="AA221" s="2136"/>
      <c r="AB221" s="2135"/>
      <c r="AC221" s="1767">
        <v>0.5</v>
      </c>
      <c r="AD221" s="1767">
        <v>0.5</v>
      </c>
      <c r="AE221" s="1767">
        <v>0.5</v>
      </c>
      <c r="AF221" s="1767">
        <v>0.5</v>
      </c>
      <c r="AG221" s="2117"/>
      <c r="AH221" s="2136"/>
      <c r="AI221" s="2143"/>
      <c r="AJ221" s="105"/>
      <c r="AK221" s="33"/>
    </row>
    <row r="222" spans="1:49" ht="15" customHeight="1">
      <c r="B222" s="83"/>
      <c r="C222" s="11" t="s">
        <v>495</v>
      </c>
      <c r="D222" s="152" t="s">
        <v>7</v>
      </c>
      <c r="E222" s="2103"/>
      <c r="F222" s="2104"/>
      <c r="G222" s="2138"/>
      <c r="H222" s="2140"/>
      <c r="I222" s="2144"/>
      <c r="J222" s="2139"/>
      <c r="K222" s="2103" t="s">
        <v>496</v>
      </c>
      <c r="L222" s="1479" t="s">
        <v>496</v>
      </c>
      <c r="M222" s="2140"/>
      <c r="N222" s="2141"/>
      <c r="O222" s="2140"/>
      <c r="P222" s="2106"/>
      <c r="Q222" s="2139"/>
      <c r="R222" s="2140"/>
      <c r="S222" s="2103"/>
      <c r="T222" s="2103" t="s">
        <v>496</v>
      </c>
      <c r="U222" s="2105" t="s">
        <v>497</v>
      </c>
      <c r="V222" s="2103"/>
      <c r="W222" s="2106"/>
      <c r="X222" s="2139"/>
      <c r="Y222" s="2140"/>
      <c r="Z222" s="2103"/>
      <c r="AA222" s="2103" t="s">
        <v>498</v>
      </c>
      <c r="AB222" s="2105" t="s">
        <v>497</v>
      </c>
      <c r="AC222" s="2140"/>
      <c r="AD222" s="2106"/>
      <c r="AE222" s="2103"/>
      <c r="AF222" s="2140"/>
      <c r="AG222" s="2103" t="s">
        <v>499</v>
      </c>
      <c r="AH222" s="2103" t="s">
        <v>499</v>
      </c>
      <c r="AI222" s="2142"/>
      <c r="AJ222" s="32"/>
      <c r="AK222" s="33"/>
      <c r="AL222" s="350"/>
    </row>
    <row r="223" spans="1:49" ht="15.75">
      <c r="B223" s="91"/>
      <c r="C223" s="11"/>
      <c r="D223" s="158" t="s">
        <v>8</v>
      </c>
      <c r="E223" s="2117"/>
      <c r="F223" s="2118"/>
      <c r="G223" s="2119"/>
      <c r="H223" s="2117"/>
      <c r="I223" s="2120"/>
      <c r="J223" s="1903"/>
      <c r="K223" s="2117">
        <v>2</v>
      </c>
      <c r="L223" s="2117">
        <v>10</v>
      </c>
      <c r="M223" s="2120"/>
      <c r="N223" s="2119"/>
      <c r="O223" s="2117"/>
      <c r="P223" s="2120"/>
      <c r="Q223" s="1903"/>
      <c r="R223" s="2117"/>
      <c r="S223" s="2117"/>
      <c r="T223" s="2117">
        <v>5.25</v>
      </c>
      <c r="U223" s="2145">
        <v>3</v>
      </c>
      <c r="V223" s="2120"/>
      <c r="W223" s="2120"/>
      <c r="X223" s="1903"/>
      <c r="Y223" s="2117"/>
      <c r="Z223" s="2117"/>
      <c r="AA223" s="2117">
        <v>6</v>
      </c>
      <c r="AB223" s="2145">
        <v>4.5</v>
      </c>
      <c r="AC223" s="2117"/>
      <c r="AD223" s="2120"/>
      <c r="AE223" s="2120"/>
      <c r="AF223" s="2117"/>
      <c r="AG223" s="2117">
        <v>2.5</v>
      </c>
      <c r="AH223" s="2120">
        <v>4</v>
      </c>
      <c r="AI223" s="2121"/>
      <c r="AJ223" s="37">
        <f>SUM(E223:AI223)</f>
        <v>37.25</v>
      </c>
      <c r="AK223" s="162">
        <f>SUM(E224:AI224)</f>
        <v>2</v>
      </c>
      <c r="AL223" s="341"/>
      <c r="AR223" s="349" t="s">
        <v>89</v>
      </c>
      <c r="AS223" s="339"/>
      <c r="AT223" s="340"/>
      <c r="AU223" s="339" t="s">
        <v>88</v>
      </c>
      <c r="AV223" s="340"/>
      <c r="AW223" s="340"/>
    </row>
    <row r="224" spans="1:49" ht="15.75">
      <c r="A224" s="39"/>
      <c r="B224" s="97"/>
      <c r="C224" s="98">
        <f>SUM(AJ222:AK224)</f>
        <v>39.25</v>
      </c>
      <c r="D224" s="164" t="s">
        <v>9</v>
      </c>
      <c r="E224" s="2117"/>
      <c r="F224" s="2134"/>
      <c r="G224" s="2135"/>
      <c r="H224" s="2117"/>
      <c r="I224" s="2117"/>
      <c r="J224" s="1767"/>
      <c r="K224" s="2117"/>
      <c r="L224" s="2117"/>
      <c r="M224" s="2136"/>
      <c r="N224" s="2135"/>
      <c r="O224" s="2146"/>
      <c r="P224" s="2117"/>
      <c r="Q224" s="1767"/>
      <c r="R224" s="2117"/>
      <c r="S224" s="2117"/>
      <c r="T224" s="2136"/>
      <c r="U224" s="2135"/>
      <c r="V224" s="2117"/>
      <c r="W224" s="2117"/>
      <c r="X224" s="1767"/>
      <c r="Y224" s="2117"/>
      <c r="Z224" s="2117"/>
      <c r="AA224" s="2136"/>
      <c r="AB224" s="2135"/>
      <c r="AC224" s="2117"/>
      <c r="AD224" s="2117"/>
      <c r="AE224" s="2117"/>
      <c r="AF224" s="2117"/>
      <c r="AG224" s="2117"/>
      <c r="AH224" s="2133">
        <v>2</v>
      </c>
      <c r="AI224" s="2143"/>
      <c r="AJ224" s="105"/>
      <c r="AK224" s="33"/>
    </row>
    <row r="225" spans="1:37" ht="15.75">
      <c r="B225" s="83"/>
      <c r="C225" s="12" t="s">
        <v>92</v>
      </c>
      <c r="D225" s="152" t="s">
        <v>7</v>
      </c>
      <c r="E225" s="2147"/>
      <c r="F225" s="2148"/>
      <c r="G225" s="2138"/>
      <c r="H225" s="2147"/>
      <c r="I225" s="2147"/>
      <c r="J225" s="2147"/>
      <c r="K225" s="2147"/>
      <c r="L225" s="2147"/>
      <c r="M225" s="2147"/>
      <c r="N225" s="2138"/>
      <c r="O225" s="2149"/>
      <c r="P225" s="2147"/>
      <c r="Q225" s="2147"/>
      <c r="R225" s="2147"/>
      <c r="S225" s="2147"/>
      <c r="T225" s="2147"/>
      <c r="U225" s="2138"/>
      <c r="V225" s="2147"/>
      <c r="W225" s="2147"/>
      <c r="X225" s="2147"/>
      <c r="Y225" s="2147"/>
      <c r="Z225" s="2147"/>
      <c r="AA225" s="2147"/>
      <c r="AB225" s="2138"/>
      <c r="AC225" s="2147"/>
      <c r="AD225" s="2147"/>
      <c r="AE225" s="2147"/>
      <c r="AF225" s="2147"/>
      <c r="AG225" s="2147"/>
      <c r="AH225" s="2147"/>
      <c r="AI225" s="2142"/>
      <c r="AJ225" s="32"/>
      <c r="AK225" s="33"/>
    </row>
    <row r="226" spans="1:37" ht="15.75">
      <c r="B226" s="91"/>
      <c r="C226" s="12"/>
      <c r="D226" s="158" t="s">
        <v>8</v>
      </c>
      <c r="E226" s="2120"/>
      <c r="F226" s="2118"/>
      <c r="G226" s="2119"/>
      <c r="H226" s="2120"/>
      <c r="I226" s="2120"/>
      <c r="J226" s="2120"/>
      <c r="K226" s="2120"/>
      <c r="L226" s="2120"/>
      <c r="M226" s="2120"/>
      <c r="N226" s="2119"/>
      <c r="O226" s="2120"/>
      <c r="P226" s="2120"/>
      <c r="Q226" s="2120"/>
      <c r="R226" s="2120"/>
      <c r="S226" s="2117"/>
      <c r="T226" s="2120"/>
      <c r="U226" s="2119"/>
      <c r="V226" s="2120"/>
      <c r="W226" s="2120"/>
      <c r="X226" s="2120"/>
      <c r="Y226" s="2120"/>
      <c r="Z226" s="2120"/>
      <c r="AA226" s="2120"/>
      <c r="AB226" s="2119"/>
      <c r="AC226" s="2120"/>
      <c r="AD226" s="2120"/>
      <c r="AE226" s="2120"/>
      <c r="AF226" s="2120"/>
      <c r="AG226" s="2120"/>
      <c r="AH226" s="2120"/>
      <c r="AI226" s="2121"/>
      <c r="AJ226" s="37">
        <f>SUM(E226:AI226)</f>
        <v>0</v>
      </c>
      <c r="AK226" s="162">
        <f>SUM(E227:AI227)</f>
        <v>0</v>
      </c>
    </row>
    <row r="227" spans="1:37" ht="15">
      <c r="A227" s="39"/>
      <c r="B227" s="97"/>
      <c r="C227" s="98">
        <f>SUM(AJ225:AK227)</f>
        <v>0</v>
      </c>
      <c r="D227" s="164" t="s">
        <v>9</v>
      </c>
      <c r="E227" s="2136"/>
      <c r="F227" s="2134"/>
      <c r="G227" s="2135"/>
      <c r="H227" s="2136"/>
      <c r="I227" s="2136"/>
      <c r="J227" s="2136"/>
      <c r="K227" s="2136"/>
      <c r="L227" s="2136"/>
      <c r="M227" s="2136"/>
      <c r="N227" s="2135"/>
      <c r="O227" s="2136"/>
      <c r="P227" s="2136"/>
      <c r="Q227" s="2136"/>
      <c r="R227" s="2136"/>
      <c r="S227" s="2136"/>
      <c r="T227" s="2136"/>
      <c r="U227" s="2135"/>
      <c r="V227" s="2136"/>
      <c r="W227" s="2136"/>
      <c r="X227" s="2136"/>
      <c r="Y227" s="2136"/>
      <c r="Z227" s="2136"/>
      <c r="AA227" s="2136"/>
      <c r="AB227" s="2135"/>
      <c r="AC227" s="2136"/>
      <c r="AD227" s="2136"/>
      <c r="AE227" s="2136"/>
      <c r="AF227" s="2136"/>
      <c r="AG227" s="2136"/>
      <c r="AH227" s="2136"/>
      <c r="AI227" s="2143"/>
      <c r="AJ227" s="105"/>
      <c r="AK227" s="33"/>
    </row>
    <row r="229" spans="1:37">
      <c r="A229" s="106" t="s">
        <v>4</v>
      </c>
      <c r="B229" s="107" t="s">
        <v>5</v>
      </c>
      <c r="C229" s="351" t="s">
        <v>93</v>
      </c>
      <c r="D229" s="109"/>
      <c r="E229" s="110"/>
      <c r="F229" s="110"/>
      <c r="G229" s="110"/>
      <c r="H229" s="109"/>
      <c r="I229" s="109"/>
      <c r="J229" s="109"/>
      <c r="K229" s="109"/>
      <c r="L229" s="110"/>
      <c r="M229" s="110"/>
      <c r="N229" s="110"/>
      <c r="O229" s="109"/>
      <c r="P229" s="109"/>
      <c r="Q229" s="109"/>
      <c r="R229" s="109"/>
      <c r="S229" s="110"/>
      <c r="T229" s="110"/>
      <c r="U229" s="110"/>
      <c r="V229" s="109"/>
      <c r="W229" s="109"/>
      <c r="X229" s="109"/>
      <c r="Y229" s="109"/>
      <c r="Z229" s="110"/>
      <c r="AA229" s="110"/>
      <c r="AB229" s="110"/>
      <c r="AC229" s="110"/>
      <c r="AD229" s="109"/>
      <c r="AE229" s="109"/>
      <c r="AG229" s="110"/>
      <c r="AH229" s="110"/>
      <c r="AI229" s="110"/>
      <c r="AJ229" s="111"/>
      <c r="AK229" s="111"/>
    </row>
    <row r="230" spans="1:37">
      <c r="A230" s="352">
        <v>9</v>
      </c>
      <c r="B230" s="353"/>
      <c r="C230" s="354" t="s">
        <v>94</v>
      </c>
      <c r="D230" s="355" t="s">
        <v>62</v>
      </c>
      <c r="E230" s="116">
        <f t="shared" ref="E230:AI230" si="34">COUNTIF(E$455:E$467,$D$470)</f>
        <v>0</v>
      </c>
      <c r="F230" s="116">
        <f t="shared" si="34"/>
        <v>0</v>
      </c>
      <c r="G230" s="116">
        <f t="shared" si="34"/>
        <v>0</v>
      </c>
      <c r="H230" s="116">
        <f t="shared" si="34"/>
        <v>0</v>
      </c>
      <c r="I230" s="116">
        <f t="shared" si="34"/>
        <v>0</v>
      </c>
      <c r="J230" s="116">
        <f t="shared" si="34"/>
        <v>0</v>
      </c>
      <c r="K230" s="116">
        <f t="shared" si="34"/>
        <v>0</v>
      </c>
      <c r="L230" s="116">
        <f t="shared" si="34"/>
        <v>0</v>
      </c>
      <c r="M230" s="116">
        <f t="shared" si="34"/>
        <v>0</v>
      </c>
      <c r="N230" s="116">
        <f t="shared" si="34"/>
        <v>0</v>
      </c>
      <c r="O230" s="116">
        <f t="shared" si="34"/>
        <v>0</v>
      </c>
      <c r="P230" s="116">
        <f t="shared" si="34"/>
        <v>0</v>
      </c>
      <c r="Q230" s="116">
        <f t="shared" si="34"/>
        <v>0</v>
      </c>
      <c r="R230" s="116">
        <f t="shared" si="34"/>
        <v>0</v>
      </c>
      <c r="S230" s="116">
        <f t="shared" si="34"/>
        <v>0</v>
      </c>
      <c r="T230" s="116">
        <f t="shared" si="34"/>
        <v>0</v>
      </c>
      <c r="U230" s="116">
        <f t="shared" si="34"/>
        <v>0</v>
      </c>
      <c r="V230" s="116">
        <f t="shared" si="34"/>
        <v>0</v>
      </c>
      <c r="W230" s="116">
        <f t="shared" si="34"/>
        <v>0</v>
      </c>
      <c r="X230" s="116">
        <f t="shared" si="34"/>
        <v>0</v>
      </c>
      <c r="Y230" s="116">
        <f t="shared" si="34"/>
        <v>0</v>
      </c>
      <c r="Z230" s="116">
        <f t="shared" si="34"/>
        <v>0</v>
      </c>
      <c r="AA230" s="116">
        <f t="shared" si="34"/>
        <v>0</v>
      </c>
      <c r="AB230" s="116">
        <f t="shared" si="34"/>
        <v>0</v>
      </c>
      <c r="AC230" s="116">
        <f t="shared" si="34"/>
        <v>0</v>
      </c>
      <c r="AD230" s="116">
        <f t="shared" si="34"/>
        <v>0</v>
      </c>
      <c r="AE230" s="116">
        <f t="shared" si="34"/>
        <v>0</v>
      </c>
      <c r="AF230" s="116">
        <f t="shared" si="34"/>
        <v>0</v>
      </c>
      <c r="AG230" s="116">
        <f t="shared" si="34"/>
        <v>0</v>
      </c>
      <c r="AH230" s="116">
        <f t="shared" si="34"/>
        <v>0</v>
      </c>
      <c r="AI230" s="116">
        <f t="shared" si="34"/>
        <v>0</v>
      </c>
      <c r="AJ230" s="117"/>
      <c r="AK230" s="117"/>
    </row>
    <row r="231" spans="1:37">
      <c r="A231" s="356">
        <v>8</v>
      </c>
      <c r="B231" s="357">
        <v>0.5</v>
      </c>
      <c r="C231" s="358" t="s">
        <v>95</v>
      </c>
      <c r="D231" s="184" t="s">
        <v>85</v>
      </c>
      <c r="E231" s="185">
        <f t="shared" ref="E231:AI231" si="35">COUNTIF(E$455:E$467,$D$471)</f>
        <v>0</v>
      </c>
      <c r="F231" s="185">
        <f t="shared" si="35"/>
        <v>0</v>
      </c>
      <c r="G231" s="185">
        <f t="shared" si="35"/>
        <v>0</v>
      </c>
      <c r="H231" s="185">
        <f t="shared" si="35"/>
        <v>0</v>
      </c>
      <c r="I231" s="185">
        <f t="shared" si="35"/>
        <v>0</v>
      </c>
      <c r="J231" s="185">
        <f t="shared" si="35"/>
        <v>0</v>
      </c>
      <c r="K231" s="185">
        <f t="shared" si="35"/>
        <v>0</v>
      </c>
      <c r="L231" s="185">
        <f t="shared" si="35"/>
        <v>0</v>
      </c>
      <c r="M231" s="185">
        <f t="shared" si="35"/>
        <v>0</v>
      </c>
      <c r="N231" s="185">
        <f t="shared" si="35"/>
        <v>0</v>
      </c>
      <c r="O231" s="185">
        <f t="shared" si="35"/>
        <v>0</v>
      </c>
      <c r="P231" s="185">
        <f t="shared" si="35"/>
        <v>0</v>
      </c>
      <c r="Q231" s="185">
        <f t="shared" si="35"/>
        <v>0</v>
      </c>
      <c r="R231" s="185">
        <f t="shared" si="35"/>
        <v>0</v>
      </c>
      <c r="S231" s="185">
        <f t="shared" si="35"/>
        <v>0</v>
      </c>
      <c r="T231" s="185">
        <f t="shared" si="35"/>
        <v>0</v>
      </c>
      <c r="U231" s="185">
        <f t="shared" si="35"/>
        <v>0</v>
      </c>
      <c r="V231" s="185">
        <f t="shared" si="35"/>
        <v>0</v>
      </c>
      <c r="W231" s="185">
        <f t="shared" si="35"/>
        <v>0</v>
      </c>
      <c r="X231" s="185">
        <f t="shared" si="35"/>
        <v>0</v>
      </c>
      <c r="Y231" s="185">
        <f t="shared" si="35"/>
        <v>0</v>
      </c>
      <c r="Z231" s="185">
        <f t="shared" si="35"/>
        <v>0</v>
      </c>
      <c r="AA231" s="185">
        <f t="shared" si="35"/>
        <v>0</v>
      </c>
      <c r="AB231" s="185">
        <f t="shared" si="35"/>
        <v>0</v>
      </c>
      <c r="AC231" s="185">
        <f t="shared" si="35"/>
        <v>0</v>
      </c>
      <c r="AD231" s="185">
        <f t="shared" si="35"/>
        <v>0</v>
      </c>
      <c r="AE231" s="185">
        <f t="shared" si="35"/>
        <v>0</v>
      </c>
      <c r="AF231" s="185">
        <f t="shared" si="35"/>
        <v>0</v>
      </c>
      <c r="AG231" s="185">
        <f t="shared" si="35"/>
        <v>0</v>
      </c>
      <c r="AH231" s="185">
        <f t="shared" si="35"/>
        <v>0</v>
      </c>
      <c r="AI231" s="185">
        <f t="shared" si="35"/>
        <v>0</v>
      </c>
      <c r="AJ231" s="117"/>
      <c r="AK231" s="117"/>
    </row>
    <row r="232" spans="1:37">
      <c r="A232" s="359">
        <v>8.5</v>
      </c>
      <c r="B232" s="360"/>
      <c r="C232" s="361" t="s">
        <v>400</v>
      </c>
      <c r="D232" s="189" t="s">
        <v>29</v>
      </c>
      <c r="E232" s="185">
        <f t="shared" ref="E232:AI232" si="36">COUNTIF(E$455:E$467,$D$472)</f>
        <v>0</v>
      </c>
      <c r="F232" s="185">
        <f t="shared" si="36"/>
        <v>0</v>
      </c>
      <c r="G232" s="185">
        <f t="shared" si="36"/>
        <v>0</v>
      </c>
      <c r="H232" s="185">
        <f t="shared" si="36"/>
        <v>0</v>
      </c>
      <c r="I232" s="185">
        <f t="shared" si="36"/>
        <v>0</v>
      </c>
      <c r="J232" s="185">
        <f t="shared" si="36"/>
        <v>0</v>
      </c>
      <c r="K232" s="185">
        <f t="shared" si="36"/>
        <v>0</v>
      </c>
      <c r="L232" s="185">
        <f t="shared" si="36"/>
        <v>0</v>
      </c>
      <c r="M232" s="185">
        <f t="shared" si="36"/>
        <v>0</v>
      </c>
      <c r="N232" s="185">
        <f t="shared" si="36"/>
        <v>0</v>
      </c>
      <c r="O232" s="185">
        <f t="shared" si="36"/>
        <v>0</v>
      </c>
      <c r="P232" s="185">
        <f t="shared" si="36"/>
        <v>0</v>
      </c>
      <c r="Q232" s="185">
        <f t="shared" si="36"/>
        <v>0</v>
      </c>
      <c r="R232" s="185">
        <f t="shared" si="36"/>
        <v>0</v>
      </c>
      <c r="S232" s="185">
        <f t="shared" si="36"/>
        <v>0</v>
      </c>
      <c r="T232" s="185">
        <f t="shared" si="36"/>
        <v>0</v>
      </c>
      <c r="U232" s="185">
        <f t="shared" si="36"/>
        <v>0</v>
      </c>
      <c r="V232" s="185">
        <f t="shared" si="36"/>
        <v>0</v>
      </c>
      <c r="W232" s="185">
        <f t="shared" si="36"/>
        <v>0</v>
      </c>
      <c r="X232" s="185">
        <f t="shared" si="36"/>
        <v>0</v>
      </c>
      <c r="Y232" s="185">
        <f t="shared" si="36"/>
        <v>0</v>
      </c>
      <c r="Z232" s="185">
        <f t="shared" si="36"/>
        <v>0</v>
      </c>
      <c r="AA232" s="185">
        <f t="shared" si="36"/>
        <v>0</v>
      </c>
      <c r="AB232" s="185">
        <f t="shared" si="36"/>
        <v>0</v>
      </c>
      <c r="AC232" s="185">
        <f t="shared" si="36"/>
        <v>0</v>
      </c>
      <c r="AD232" s="185">
        <f t="shared" si="36"/>
        <v>0</v>
      </c>
      <c r="AE232" s="185">
        <f t="shared" si="36"/>
        <v>0</v>
      </c>
      <c r="AF232" s="185">
        <f t="shared" si="36"/>
        <v>0</v>
      </c>
      <c r="AG232" s="185">
        <f t="shared" si="36"/>
        <v>0</v>
      </c>
      <c r="AH232" s="185">
        <f t="shared" si="36"/>
        <v>0</v>
      </c>
      <c r="AI232" s="185">
        <f t="shared" si="36"/>
        <v>0</v>
      </c>
      <c r="AJ232" s="117"/>
      <c r="AK232" s="117"/>
    </row>
    <row r="233" spans="1:37">
      <c r="A233" s="362">
        <v>4</v>
      </c>
      <c r="B233" s="363">
        <v>0.5</v>
      </c>
      <c r="C233" s="364" t="s">
        <v>97</v>
      </c>
      <c r="D233" s="122" t="s">
        <v>89</v>
      </c>
      <c r="E233" s="123">
        <f t="shared" ref="E233:AI233" si="37">COUNTIF(E$455:E$467,$D$473)</f>
        <v>0</v>
      </c>
      <c r="F233" s="123">
        <f t="shared" si="37"/>
        <v>0</v>
      </c>
      <c r="G233" s="123">
        <f t="shared" si="37"/>
        <v>0</v>
      </c>
      <c r="H233" s="123">
        <f t="shared" si="37"/>
        <v>0</v>
      </c>
      <c r="I233" s="123">
        <f t="shared" si="37"/>
        <v>0</v>
      </c>
      <c r="J233" s="123">
        <f t="shared" si="37"/>
        <v>0</v>
      </c>
      <c r="K233" s="123">
        <f t="shared" si="37"/>
        <v>0</v>
      </c>
      <c r="L233" s="123">
        <f t="shared" si="37"/>
        <v>0</v>
      </c>
      <c r="M233" s="123">
        <f t="shared" si="37"/>
        <v>0</v>
      </c>
      <c r="N233" s="123">
        <f t="shared" si="37"/>
        <v>0</v>
      </c>
      <c r="O233" s="123">
        <f t="shared" si="37"/>
        <v>0</v>
      </c>
      <c r="P233" s="123">
        <f t="shared" si="37"/>
        <v>0</v>
      </c>
      <c r="Q233" s="123">
        <f t="shared" si="37"/>
        <v>0</v>
      </c>
      <c r="R233" s="123">
        <f t="shared" si="37"/>
        <v>0</v>
      </c>
      <c r="S233" s="123">
        <f t="shared" si="37"/>
        <v>0</v>
      </c>
      <c r="T233" s="123">
        <f t="shared" si="37"/>
        <v>0</v>
      </c>
      <c r="U233" s="123">
        <f t="shared" si="37"/>
        <v>0</v>
      </c>
      <c r="V233" s="123">
        <f t="shared" si="37"/>
        <v>0</v>
      </c>
      <c r="W233" s="123">
        <f t="shared" si="37"/>
        <v>0</v>
      </c>
      <c r="X233" s="123">
        <f t="shared" si="37"/>
        <v>0</v>
      </c>
      <c r="Y233" s="123">
        <f t="shared" si="37"/>
        <v>0</v>
      </c>
      <c r="Z233" s="123">
        <f t="shared" si="37"/>
        <v>0</v>
      </c>
      <c r="AA233" s="123">
        <f t="shared" si="37"/>
        <v>0</v>
      </c>
      <c r="AB233" s="123">
        <f t="shared" si="37"/>
        <v>0</v>
      </c>
      <c r="AC233" s="123">
        <f t="shared" si="37"/>
        <v>0</v>
      </c>
      <c r="AD233" s="123">
        <f t="shared" si="37"/>
        <v>0</v>
      </c>
      <c r="AE233" s="123">
        <f t="shared" si="37"/>
        <v>0</v>
      </c>
      <c r="AF233" s="123">
        <f t="shared" si="37"/>
        <v>0</v>
      </c>
      <c r="AG233" s="123">
        <f t="shared" si="37"/>
        <v>0</v>
      </c>
      <c r="AH233" s="123">
        <f t="shared" si="37"/>
        <v>0</v>
      </c>
      <c r="AI233" s="123">
        <f t="shared" si="37"/>
        <v>0</v>
      </c>
    </row>
    <row r="234" spans="1:37">
      <c r="B234" s="15"/>
      <c r="C234" s="125"/>
      <c r="AJ234" s="132">
        <f>SUM(E234:X234)</f>
        <v>0</v>
      </c>
      <c r="AK234" s="133" t="s">
        <v>33</v>
      </c>
    </row>
    <row r="235" spans="1:37">
      <c r="A235" s="127" t="s">
        <v>32</v>
      </c>
      <c r="B235" s="128"/>
      <c r="C235" s="129">
        <f>SUM(AJ$4:AJ$9)</f>
        <v>0</v>
      </c>
      <c r="D235" s="130"/>
      <c r="E235" s="131">
        <f t="shared" ref="E235:AI235" si="38">SUM(E122:E227)</f>
        <v>37.5</v>
      </c>
      <c r="F235" s="131">
        <f t="shared" si="38"/>
        <v>31.5</v>
      </c>
      <c r="G235" s="131">
        <f t="shared" si="38"/>
        <v>10</v>
      </c>
      <c r="H235" s="131">
        <f t="shared" si="38"/>
        <v>26.5</v>
      </c>
      <c r="I235" s="131">
        <f t="shared" si="38"/>
        <v>29</v>
      </c>
      <c r="J235" s="131">
        <f t="shared" si="38"/>
        <v>32</v>
      </c>
      <c r="K235" s="131">
        <f t="shared" si="38"/>
        <v>37.5</v>
      </c>
      <c r="L235" s="131">
        <f t="shared" si="38"/>
        <v>51</v>
      </c>
      <c r="M235" s="131">
        <f t="shared" si="38"/>
        <v>44</v>
      </c>
      <c r="N235" s="131">
        <f t="shared" si="38"/>
        <v>31</v>
      </c>
      <c r="O235" s="131">
        <f t="shared" si="38"/>
        <v>47.5</v>
      </c>
      <c r="P235" s="131">
        <f t="shared" si="38"/>
        <v>50</v>
      </c>
      <c r="Q235" s="131">
        <f t="shared" si="38"/>
        <v>53</v>
      </c>
      <c r="R235" s="131">
        <f t="shared" si="38"/>
        <v>56.5</v>
      </c>
      <c r="S235" s="131">
        <f t="shared" si="38"/>
        <v>59</v>
      </c>
      <c r="T235" s="131">
        <f t="shared" si="38"/>
        <v>66.25</v>
      </c>
      <c r="U235" s="131">
        <f t="shared" si="38"/>
        <v>56</v>
      </c>
      <c r="V235" s="131">
        <f t="shared" si="38"/>
        <v>68.5</v>
      </c>
      <c r="W235" s="131">
        <f t="shared" si="38"/>
        <v>71</v>
      </c>
      <c r="X235" s="131">
        <f t="shared" si="38"/>
        <v>74</v>
      </c>
      <c r="Y235" s="131">
        <f t="shared" si="38"/>
        <v>75</v>
      </c>
      <c r="Z235" s="131">
        <f t="shared" si="38"/>
        <v>80</v>
      </c>
      <c r="AA235" s="131">
        <f t="shared" si="38"/>
        <v>88</v>
      </c>
      <c r="AB235" s="131">
        <f t="shared" si="38"/>
        <v>77.5</v>
      </c>
      <c r="AC235" s="131">
        <f t="shared" si="38"/>
        <v>89.5</v>
      </c>
      <c r="AD235" s="131">
        <f t="shared" si="38"/>
        <v>92</v>
      </c>
      <c r="AE235" s="131">
        <f t="shared" si="38"/>
        <v>95</v>
      </c>
      <c r="AF235" s="131">
        <f t="shared" si="38"/>
        <v>99.5</v>
      </c>
      <c r="AG235" s="131">
        <f t="shared" si="38"/>
        <v>90.5</v>
      </c>
      <c r="AH235" s="131">
        <f t="shared" si="38"/>
        <v>97</v>
      </c>
      <c r="AI235" s="131">
        <f t="shared" si="38"/>
        <v>64</v>
      </c>
      <c r="AJ235" s="138">
        <f>SUM(AJ212:AK227)</f>
        <v>252.75</v>
      </c>
      <c r="AK235" s="133" t="s">
        <v>35</v>
      </c>
    </row>
    <row r="236" spans="1:37">
      <c r="A236" s="135" t="s">
        <v>34</v>
      </c>
      <c r="B236" s="136"/>
      <c r="C236" s="129">
        <f>SUM(AK$4:AK$9)</f>
        <v>0</v>
      </c>
      <c r="D236" s="130"/>
      <c r="E236" s="137" t="str">
        <f>IF(E235=8.5,1,"ERRORE")</f>
        <v>ERRORE</v>
      </c>
      <c r="F236" s="137" t="str">
        <f>IF(F235=9.5,1,"ERRORE")</f>
        <v>ERRORE</v>
      </c>
      <c r="G236" s="137" t="str">
        <f>IF(G235=5.5,1,"ERRORE")</f>
        <v>ERRORE</v>
      </c>
      <c r="H236" s="137" t="str">
        <f>IF(H235=0,1,"ERRORE")</f>
        <v>ERRORE</v>
      </c>
      <c r="I236" s="137" t="str">
        <f>IF(I235=0,1,"ERRORE")</f>
        <v>ERRORE</v>
      </c>
      <c r="J236" s="137" t="str">
        <f>IF(J235=8,1,"ERRORE")</f>
        <v>ERRORE</v>
      </c>
      <c r="K236" s="137" t="str">
        <f>IF(K235=8.5,1,"ERRORE")</f>
        <v>ERRORE</v>
      </c>
      <c r="L236" s="137" t="str">
        <f>IF(L235=8.5,1,"ERRORE")</f>
        <v>ERRORE</v>
      </c>
      <c r="M236" s="137" t="str">
        <f>IF(M235=9.5,1,"ERRORE")</f>
        <v>ERRORE</v>
      </c>
      <c r="N236" s="137" t="str">
        <f>IF(N235=5.5,1,"ERRORE")</f>
        <v>ERRORE</v>
      </c>
      <c r="O236" s="137" t="str">
        <f>IF(O235=0,1,"ERRORE")</f>
        <v>ERRORE</v>
      </c>
      <c r="P236" s="137" t="str">
        <f>IF(P235=0,1,"ERRORE")</f>
        <v>ERRORE</v>
      </c>
      <c r="Q236" s="137" t="str">
        <f>IF(Q235=8,1,"ERRORE")</f>
        <v>ERRORE</v>
      </c>
      <c r="R236" s="137" t="str">
        <f>IF(R235=8.5,1,"ERRORE")</f>
        <v>ERRORE</v>
      </c>
      <c r="S236" s="137" t="str">
        <f>IF(S235=8.5,1,"ERRORE")</f>
        <v>ERRORE</v>
      </c>
      <c r="T236" s="137" t="str">
        <f>IF(T235=9.5,1,"ERRORE")</f>
        <v>ERRORE</v>
      </c>
      <c r="U236" s="137" t="str">
        <f>IF(U235=5.5,1,"ERRORE")</f>
        <v>ERRORE</v>
      </c>
      <c r="V236" s="137" t="str">
        <f>IF(V235=0,1,"ERRORE")</f>
        <v>ERRORE</v>
      </c>
      <c r="W236" s="137" t="str">
        <f>IF(W235=0,1,"ERRORE")</f>
        <v>ERRORE</v>
      </c>
      <c r="X236" s="137" t="str">
        <f>IF(X235=8,1,"ERRORE")</f>
        <v>ERRORE</v>
      </c>
      <c r="Y236" s="137" t="str">
        <f>IF(Y235=8.5,1,"ERRORE")</f>
        <v>ERRORE</v>
      </c>
      <c r="Z236" s="137" t="str">
        <f>IF(Z235=8.5,1,"ERRORE")</f>
        <v>ERRORE</v>
      </c>
      <c r="AA236" s="137" t="str">
        <f>IF(AA235=9.5,1,"ERRORE")</f>
        <v>ERRORE</v>
      </c>
      <c r="AB236" s="137" t="str">
        <f>IF(AB235=9.5,1,"ERRORE")</f>
        <v>ERRORE</v>
      </c>
      <c r="AC236" s="137" t="str">
        <f>IF(AC235=5.5,1,"ERRORE")</f>
        <v>ERRORE</v>
      </c>
      <c r="AD236" s="137" t="str">
        <f>IF(AD235=0,1,"ERRORE")</f>
        <v>ERRORE</v>
      </c>
      <c r="AE236" s="137" t="str">
        <f>IF(AE235=8,1,"ERRORE")</f>
        <v>ERRORE</v>
      </c>
      <c r="AF236" s="137" t="str">
        <f>IF(AF235=8,1,"ERRORE")</f>
        <v>ERRORE</v>
      </c>
      <c r="AG236" s="137" t="str">
        <f>IF(AG235=8.5,1,"ERRORE")</f>
        <v>ERRORE</v>
      </c>
      <c r="AH236" s="137" t="str">
        <f>IF(AH235=9.5,1,"ERRORE")</f>
        <v>ERRORE</v>
      </c>
      <c r="AI236" s="137" t="str">
        <f>IF(AI235=5.5,1,"ERRORE")</f>
        <v>ERRORE</v>
      </c>
      <c r="AJ236" s="142"/>
    </row>
    <row r="237" spans="1:37">
      <c r="E237" s="31" t="s">
        <v>62</v>
      </c>
      <c r="F237" s="31" t="s">
        <v>85</v>
      </c>
      <c r="G237" s="31" t="s">
        <v>62</v>
      </c>
      <c r="H237" s="31" t="s">
        <v>85</v>
      </c>
      <c r="I237" s="31" t="s">
        <v>29</v>
      </c>
    </row>
    <row r="238" spans="1:37">
      <c r="E238" s="338"/>
      <c r="F238" s="339" t="s">
        <v>88</v>
      </c>
      <c r="G238" s="340"/>
      <c r="H238" s="339" t="s">
        <v>89</v>
      </c>
      <c r="I238" s="340"/>
      <c r="W238" s="365"/>
    </row>
    <row r="239" spans="1:37">
      <c r="B239" s="75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</row>
    <row r="242" spans="1:37">
      <c r="A242" s="2394" t="s">
        <v>500</v>
      </c>
      <c r="B242" s="2394"/>
      <c r="C242" s="2394" t="s">
        <v>501</v>
      </c>
      <c r="D242" s="2150"/>
      <c r="E242" s="2151">
        <v>1</v>
      </c>
      <c r="F242" s="2150" t="s">
        <v>11</v>
      </c>
      <c r="G242" s="2150" t="s">
        <v>11</v>
      </c>
      <c r="H242" s="2150">
        <v>2</v>
      </c>
      <c r="I242" s="2150" t="s">
        <v>11</v>
      </c>
      <c r="J242" s="2150" t="s">
        <v>11</v>
      </c>
      <c r="K242" s="2150" t="s">
        <v>11</v>
      </c>
      <c r="L242" s="2150" t="s">
        <v>11</v>
      </c>
      <c r="M242" s="2150" t="s">
        <v>11</v>
      </c>
      <c r="N242" s="2150" t="s">
        <v>11</v>
      </c>
      <c r="O242" s="2150">
        <v>1</v>
      </c>
      <c r="P242" s="2150" t="s">
        <v>11</v>
      </c>
      <c r="Q242" s="2150" t="s">
        <v>11</v>
      </c>
      <c r="R242" s="2150" t="s">
        <v>11</v>
      </c>
      <c r="S242" s="2150" t="s">
        <v>11</v>
      </c>
      <c r="T242" s="2150" t="s">
        <v>11</v>
      </c>
      <c r="U242" s="2150" t="s">
        <v>11</v>
      </c>
      <c r="V242" s="2150">
        <v>2</v>
      </c>
      <c r="W242" s="2150" t="s">
        <v>11</v>
      </c>
      <c r="X242" s="2150" t="s">
        <v>11</v>
      </c>
      <c r="Y242" s="2150" t="s">
        <v>11</v>
      </c>
      <c r="Z242" s="2150" t="s">
        <v>11</v>
      </c>
      <c r="AA242" s="2150" t="s">
        <v>11</v>
      </c>
      <c r="AB242" s="2150" t="s">
        <v>11</v>
      </c>
      <c r="AC242" s="2150">
        <v>1</v>
      </c>
      <c r="AD242" s="2150" t="s">
        <v>11</v>
      </c>
      <c r="AE242" s="2150" t="s">
        <v>11</v>
      </c>
      <c r="AF242" s="2150" t="s">
        <v>11</v>
      </c>
      <c r="AG242" s="2150"/>
      <c r="AH242" s="2150" t="s">
        <v>11</v>
      </c>
      <c r="AI242" s="2150" t="s">
        <v>11</v>
      </c>
      <c r="AJ242" s="2150"/>
      <c r="AK242" s="2150"/>
    </row>
    <row r="243" spans="1:37">
      <c r="A243" s="2001"/>
      <c r="B243" s="2001"/>
      <c r="C243" s="2152" t="s">
        <v>445</v>
      </c>
      <c r="D243" s="2001"/>
      <c r="E243" s="2153">
        <v>1</v>
      </c>
      <c r="F243" s="2153">
        <v>2</v>
      </c>
      <c r="G243" s="2153">
        <v>3</v>
      </c>
      <c r="H243" s="2153">
        <v>4</v>
      </c>
      <c r="I243" s="2153">
        <v>5</v>
      </c>
      <c r="J243" s="2153">
        <v>6</v>
      </c>
      <c r="K243" s="2153">
        <v>7</v>
      </c>
      <c r="L243" s="2153">
        <v>8</v>
      </c>
      <c r="M243" s="2153">
        <v>9</v>
      </c>
      <c r="N243" s="2153">
        <v>10</v>
      </c>
      <c r="O243" s="2153">
        <v>11</v>
      </c>
      <c r="P243" s="2153">
        <v>12</v>
      </c>
      <c r="Q243" s="2153">
        <v>13</v>
      </c>
      <c r="R243" s="2153">
        <v>14</v>
      </c>
      <c r="S243" s="2153">
        <v>15</v>
      </c>
      <c r="T243" s="2153">
        <v>16</v>
      </c>
      <c r="U243" s="2153">
        <v>17</v>
      </c>
      <c r="V243" s="2153">
        <v>18</v>
      </c>
      <c r="W243" s="2153">
        <v>19</v>
      </c>
      <c r="X243" s="2153">
        <v>20</v>
      </c>
      <c r="Y243" s="2153">
        <v>21</v>
      </c>
      <c r="Z243" s="2153">
        <v>22</v>
      </c>
      <c r="AA243" s="2153">
        <v>23</v>
      </c>
      <c r="AB243" s="2153">
        <v>24</v>
      </c>
      <c r="AC243" s="2153">
        <v>25</v>
      </c>
      <c r="AD243" s="2153">
        <v>26</v>
      </c>
      <c r="AE243" s="2153">
        <v>27</v>
      </c>
      <c r="AF243" s="2153">
        <v>28</v>
      </c>
      <c r="AG243" s="2153">
        <v>29</v>
      </c>
      <c r="AH243" s="2154">
        <v>30</v>
      </c>
      <c r="AI243" s="2154">
        <v>31</v>
      </c>
      <c r="AJ243" s="2001"/>
      <c r="AK243" s="2001"/>
    </row>
    <row r="244" spans="1:37">
      <c r="A244" s="2001"/>
      <c r="B244" s="2001"/>
      <c r="C244" s="2155" t="s">
        <v>52</v>
      </c>
      <c r="D244" s="2001"/>
      <c r="E244" s="2156" t="s">
        <v>188</v>
      </c>
      <c r="F244" s="2156" t="s">
        <v>89</v>
      </c>
      <c r="G244" s="2157" t="s">
        <v>4</v>
      </c>
      <c r="H244" s="2156" t="s">
        <v>186</v>
      </c>
      <c r="I244" s="2156" t="s">
        <v>29</v>
      </c>
      <c r="J244" s="2158" t="s">
        <v>29</v>
      </c>
      <c r="K244" s="2158" t="s">
        <v>187</v>
      </c>
      <c r="L244" s="2158" t="s">
        <v>188</v>
      </c>
      <c r="M244" s="2158" t="s">
        <v>89</v>
      </c>
      <c r="N244" s="2157" t="s">
        <v>4</v>
      </c>
      <c r="O244" s="2156" t="s">
        <v>186</v>
      </c>
      <c r="P244" s="2156" t="s">
        <v>29</v>
      </c>
      <c r="Q244" s="2156" t="s">
        <v>29</v>
      </c>
      <c r="R244" s="2156" t="s">
        <v>187</v>
      </c>
      <c r="S244" s="2156" t="s">
        <v>188</v>
      </c>
      <c r="T244" s="2156" t="s">
        <v>89</v>
      </c>
      <c r="U244" s="2157" t="s">
        <v>4</v>
      </c>
      <c r="V244" s="2156" t="s">
        <v>186</v>
      </c>
      <c r="W244" s="2156" t="s">
        <v>29</v>
      </c>
      <c r="X244" s="2156" t="s">
        <v>29</v>
      </c>
      <c r="Y244" s="2156" t="s">
        <v>187</v>
      </c>
      <c r="Z244" s="2156" t="s">
        <v>188</v>
      </c>
      <c r="AA244" s="2156" t="s">
        <v>89</v>
      </c>
      <c r="AB244" s="2157" t="s">
        <v>4</v>
      </c>
      <c r="AC244" s="2156" t="s">
        <v>186</v>
      </c>
      <c r="AD244" s="2156" t="s">
        <v>29</v>
      </c>
      <c r="AE244" s="2156" t="s">
        <v>29</v>
      </c>
      <c r="AF244" s="2156" t="s">
        <v>187</v>
      </c>
      <c r="AG244" s="2156" t="s">
        <v>188</v>
      </c>
      <c r="AH244" s="2156" t="s">
        <v>89</v>
      </c>
      <c r="AI244" s="2157" t="s">
        <v>4</v>
      </c>
      <c r="AJ244" s="2159" t="s">
        <v>4</v>
      </c>
      <c r="AK244" s="2160" t="s">
        <v>5</v>
      </c>
    </row>
    <row r="245" spans="1:37">
      <c r="A245" s="2001"/>
      <c r="B245" s="2161"/>
      <c r="C245" s="2395" t="s">
        <v>53</v>
      </c>
      <c r="D245" s="2162" t="s">
        <v>7</v>
      </c>
      <c r="E245" s="1367" t="s">
        <v>88</v>
      </c>
      <c r="F245" s="1367" t="s">
        <v>88</v>
      </c>
      <c r="G245" s="1366" t="s">
        <v>88</v>
      </c>
      <c r="H245" s="1367" t="s">
        <v>29</v>
      </c>
      <c r="I245" s="1367" t="s">
        <v>29</v>
      </c>
      <c r="J245" s="1367" t="s">
        <v>62</v>
      </c>
      <c r="K245" s="1367" t="s">
        <v>31</v>
      </c>
      <c r="L245" s="1390" t="s">
        <v>29</v>
      </c>
      <c r="M245" s="1367" t="s">
        <v>29</v>
      </c>
      <c r="N245" s="1366" t="s">
        <v>88</v>
      </c>
      <c r="O245" s="1367" t="s">
        <v>62</v>
      </c>
      <c r="P245" s="1367" t="s">
        <v>140</v>
      </c>
      <c r="Q245" s="1367" t="s">
        <v>62</v>
      </c>
      <c r="R245" s="1367" t="s">
        <v>29</v>
      </c>
      <c r="S245" s="1390" t="s">
        <v>88</v>
      </c>
      <c r="T245" s="1367" t="s">
        <v>88</v>
      </c>
      <c r="U245" s="1366" t="s">
        <v>88</v>
      </c>
      <c r="V245" s="1367" t="s">
        <v>29</v>
      </c>
      <c r="W245" s="1367" t="s">
        <v>29</v>
      </c>
      <c r="X245" s="1367" t="s">
        <v>29</v>
      </c>
      <c r="Y245" s="1367" t="s">
        <v>31</v>
      </c>
      <c r="Z245" s="1367" t="s">
        <v>88</v>
      </c>
      <c r="AA245" s="1964" t="s">
        <v>201</v>
      </c>
      <c r="AB245" s="1366" t="s">
        <v>88</v>
      </c>
      <c r="AC245" s="1367" t="s">
        <v>62</v>
      </c>
      <c r="AD245" s="1367" t="s">
        <v>140</v>
      </c>
      <c r="AE245" s="1367" t="s">
        <v>29</v>
      </c>
      <c r="AF245" s="1367" t="s">
        <v>29</v>
      </c>
      <c r="AG245" s="1390" t="s">
        <v>88</v>
      </c>
      <c r="AH245" s="1367" t="s">
        <v>88</v>
      </c>
      <c r="AI245" s="1965" t="s">
        <v>88</v>
      </c>
      <c r="AJ245" s="2163"/>
      <c r="AK245" s="2164"/>
    </row>
    <row r="246" spans="1:37">
      <c r="A246" s="2001"/>
      <c r="B246" s="2161"/>
      <c r="C246" s="2395"/>
      <c r="D246" s="2165"/>
      <c r="E246" s="1345"/>
      <c r="F246" s="1345"/>
      <c r="G246" s="1344"/>
      <c r="H246" s="1345"/>
      <c r="I246" s="1345"/>
      <c r="J246" s="1345"/>
      <c r="K246" s="1345"/>
      <c r="L246" s="1345"/>
      <c r="M246" s="1345"/>
      <c r="N246" s="1344"/>
      <c r="O246" s="1345"/>
      <c r="P246" s="1345" t="s">
        <v>11</v>
      </c>
      <c r="Q246" s="1966" t="s">
        <v>11</v>
      </c>
      <c r="R246" s="1345"/>
      <c r="S246" s="1348"/>
      <c r="T246" s="1345" t="s">
        <v>11</v>
      </c>
      <c r="U246" s="1344"/>
      <c r="V246" s="1345"/>
      <c r="W246" s="1345"/>
      <c r="X246" s="1967" t="s">
        <v>203</v>
      </c>
      <c r="Y246" s="1345"/>
      <c r="Z246" s="1345"/>
      <c r="AA246" s="1968"/>
      <c r="AB246" s="1344"/>
      <c r="AC246" s="1345"/>
      <c r="AD246" s="1345"/>
      <c r="AE246" s="1966" t="s">
        <v>203</v>
      </c>
      <c r="AF246" s="1345"/>
      <c r="AG246" s="1348"/>
      <c r="AH246" s="1345" t="s">
        <v>11</v>
      </c>
      <c r="AI246" s="1969"/>
      <c r="AJ246" s="2163"/>
      <c r="AK246" s="2164"/>
    </row>
    <row r="247" spans="1:37">
      <c r="A247" s="2001"/>
      <c r="B247" s="2166">
        <v>1234</v>
      </c>
      <c r="C247" s="2395"/>
      <c r="D247" s="2165" t="s">
        <v>54</v>
      </c>
      <c r="E247" s="1345"/>
      <c r="F247" s="1345"/>
      <c r="G247" s="1344"/>
      <c r="H247" s="1345">
        <v>5</v>
      </c>
      <c r="I247" s="1345">
        <v>5</v>
      </c>
      <c r="J247" s="1345">
        <v>12</v>
      </c>
      <c r="K247" s="1345">
        <v>7</v>
      </c>
      <c r="L247" s="1348">
        <v>5</v>
      </c>
      <c r="M247" s="1345">
        <v>5</v>
      </c>
      <c r="N247" s="1344"/>
      <c r="O247" s="1345">
        <v>12</v>
      </c>
      <c r="P247" s="1345">
        <v>5</v>
      </c>
      <c r="Q247" s="1345">
        <v>12</v>
      </c>
      <c r="R247" s="1345">
        <v>5</v>
      </c>
      <c r="S247" s="1345"/>
      <c r="T247" s="1345"/>
      <c r="U247" s="1344"/>
      <c r="V247" s="1345">
        <v>5</v>
      </c>
      <c r="W247" s="1345">
        <v>5</v>
      </c>
      <c r="X247" s="1345">
        <v>5</v>
      </c>
      <c r="Y247" s="1345">
        <v>7</v>
      </c>
      <c r="Z247" s="1345"/>
      <c r="AA247" s="1970" t="s">
        <v>11</v>
      </c>
      <c r="AB247" s="1344"/>
      <c r="AC247" s="1345">
        <v>12</v>
      </c>
      <c r="AD247" s="1345">
        <v>5</v>
      </c>
      <c r="AE247" s="1345">
        <v>5</v>
      </c>
      <c r="AF247" s="1345">
        <v>5</v>
      </c>
      <c r="AG247" s="1345"/>
      <c r="AH247" s="1345"/>
      <c r="AI247" s="1969"/>
      <c r="AJ247" s="2167">
        <f>SUM(E247:AI247)</f>
        <v>122</v>
      </c>
      <c r="AK247" s="2168">
        <f>SUM(E248:AI248)</f>
        <v>0</v>
      </c>
    </row>
    <row r="248" spans="1:37">
      <c r="A248" s="2169"/>
      <c r="B248" s="2170"/>
      <c r="C248" s="2171">
        <f>SUM(AJ245:AK248)</f>
        <v>122</v>
      </c>
      <c r="D248" s="2172" t="s">
        <v>55</v>
      </c>
      <c r="E248" s="1659"/>
      <c r="F248" s="1659"/>
      <c r="G248" s="1660"/>
      <c r="H248" s="1659"/>
      <c r="I248" s="1659"/>
      <c r="J248" s="1659"/>
      <c r="K248" s="1659"/>
      <c r="L248" s="1659"/>
      <c r="M248" s="1659"/>
      <c r="N248" s="1660"/>
      <c r="O248" s="1659"/>
      <c r="P248" s="1659"/>
      <c r="Q248" s="1971" t="s">
        <v>11</v>
      </c>
      <c r="R248" s="1659"/>
      <c r="S248" s="1661"/>
      <c r="T248" s="1659"/>
      <c r="U248" s="1660"/>
      <c r="V248" s="1659"/>
      <c r="W248" s="1659"/>
      <c r="X248" s="1972" t="s">
        <v>481</v>
      </c>
      <c r="Y248" s="1659"/>
      <c r="Z248" s="1659"/>
      <c r="AA248" s="1972" t="s">
        <v>482</v>
      </c>
      <c r="AB248" s="1660"/>
      <c r="AC248" s="1659"/>
      <c r="AD248" s="1659"/>
      <c r="AE248" s="1972" t="s">
        <v>483</v>
      </c>
      <c r="AF248" s="1659"/>
      <c r="AG248" s="1661"/>
      <c r="AH248" s="1659"/>
      <c r="AI248" s="1973"/>
      <c r="AJ248" s="2173"/>
      <c r="AK248" s="2164"/>
    </row>
    <row r="249" spans="1:37">
      <c r="A249" s="2001"/>
      <c r="B249" s="2161"/>
      <c r="C249" s="2395" t="s">
        <v>56</v>
      </c>
      <c r="D249" s="2162" t="s">
        <v>7</v>
      </c>
      <c r="E249" s="1367" t="s">
        <v>89</v>
      </c>
      <c r="F249" s="1367" t="s">
        <v>89</v>
      </c>
      <c r="G249" s="1366" t="s">
        <v>138</v>
      </c>
      <c r="H249" s="1367"/>
      <c r="I249" s="1367"/>
      <c r="J249" s="1367"/>
      <c r="K249" s="1367"/>
      <c r="L249" s="1367" t="s">
        <v>89</v>
      </c>
      <c r="M249" s="1367" t="s">
        <v>89</v>
      </c>
      <c r="N249" s="1366" t="s">
        <v>138</v>
      </c>
      <c r="O249" s="1367"/>
      <c r="P249" s="1367"/>
      <c r="Q249" s="1367"/>
      <c r="R249" s="1367"/>
      <c r="S249" s="1367" t="s">
        <v>89</v>
      </c>
      <c r="T249" s="1367" t="s">
        <v>89</v>
      </c>
      <c r="U249" s="1974" t="s">
        <v>243</v>
      </c>
      <c r="V249" s="1367"/>
      <c r="W249" s="1367"/>
      <c r="X249" s="1367"/>
      <c r="Y249" s="1367"/>
      <c r="Z249" s="1367" t="s">
        <v>89</v>
      </c>
      <c r="AA249" s="1367" t="s">
        <v>89</v>
      </c>
      <c r="AB249" s="1366" t="s">
        <v>138</v>
      </c>
      <c r="AC249" s="1367"/>
      <c r="AD249" s="1367"/>
      <c r="AE249" s="1367"/>
      <c r="AF249" s="1367"/>
      <c r="AG249" s="1367" t="s">
        <v>89</v>
      </c>
      <c r="AH249" s="1367" t="s">
        <v>89</v>
      </c>
      <c r="AI249" s="1965" t="s">
        <v>138</v>
      </c>
      <c r="AJ249" s="2174"/>
      <c r="AK249" s="2175"/>
    </row>
    <row r="250" spans="1:37">
      <c r="A250" s="2001"/>
      <c r="B250" s="2161"/>
      <c r="C250" s="2395"/>
      <c r="D250" s="2165"/>
      <c r="E250" s="1345"/>
      <c r="F250" s="1345" t="s">
        <v>11</v>
      </c>
      <c r="G250" s="1344"/>
      <c r="H250" s="1345"/>
      <c r="I250" s="1345"/>
      <c r="J250" s="1345"/>
      <c r="K250" s="1345"/>
      <c r="L250" s="1345"/>
      <c r="M250" s="1345"/>
      <c r="N250" s="1344"/>
      <c r="O250" s="1345"/>
      <c r="P250" s="1345"/>
      <c r="Q250" s="1345"/>
      <c r="R250" s="1345"/>
      <c r="S250" s="1348" t="s">
        <v>11</v>
      </c>
      <c r="T250" s="1345" t="s">
        <v>11</v>
      </c>
      <c r="U250" s="1975" t="s">
        <v>341</v>
      </c>
      <c r="V250" s="1345"/>
      <c r="W250" s="1345"/>
      <c r="X250" s="1345"/>
      <c r="Y250" s="1345"/>
      <c r="Z250" s="1345"/>
      <c r="AA250" s="1345"/>
      <c r="AB250" s="1344"/>
      <c r="AC250" s="1345"/>
      <c r="AD250" s="1345"/>
      <c r="AE250" s="1345"/>
      <c r="AF250" s="1345"/>
      <c r="AG250" s="1348" t="s">
        <v>11</v>
      </c>
      <c r="AH250" s="1345" t="s">
        <v>11</v>
      </c>
      <c r="AI250" s="1969"/>
      <c r="AJ250" s="2174"/>
      <c r="AK250" s="2175"/>
    </row>
    <row r="251" spans="1:37">
      <c r="A251" s="2001"/>
      <c r="B251" s="2166">
        <v>955</v>
      </c>
      <c r="C251" s="2395"/>
      <c r="D251" s="2165" t="s">
        <v>54</v>
      </c>
      <c r="E251" s="1345">
        <v>4</v>
      </c>
      <c r="F251" s="1345">
        <v>4</v>
      </c>
      <c r="G251" s="1344">
        <v>7</v>
      </c>
      <c r="H251" s="1345"/>
      <c r="I251" s="1345"/>
      <c r="J251" s="1345"/>
      <c r="K251" s="1345"/>
      <c r="L251" s="1345">
        <v>4</v>
      </c>
      <c r="M251" s="1345">
        <v>4</v>
      </c>
      <c r="N251" s="1344">
        <v>7</v>
      </c>
      <c r="O251" s="1345"/>
      <c r="P251" s="1345"/>
      <c r="Q251" s="1345"/>
      <c r="R251" s="1345"/>
      <c r="S251" s="1345">
        <v>4</v>
      </c>
      <c r="T251" s="1345">
        <v>4</v>
      </c>
      <c r="U251" s="1344"/>
      <c r="V251" s="1345"/>
      <c r="W251" s="1345"/>
      <c r="X251" s="1345"/>
      <c r="Y251" s="1345"/>
      <c r="Z251" s="1345">
        <v>4</v>
      </c>
      <c r="AA251" s="1345">
        <v>4</v>
      </c>
      <c r="AB251" s="1344">
        <v>7</v>
      </c>
      <c r="AC251" s="1345"/>
      <c r="AD251" s="1345"/>
      <c r="AE251" s="1345"/>
      <c r="AF251" s="1345"/>
      <c r="AG251" s="1345">
        <v>4</v>
      </c>
      <c r="AH251" s="1345">
        <v>4</v>
      </c>
      <c r="AI251" s="1969">
        <v>7</v>
      </c>
      <c r="AJ251" s="2167">
        <f>SUM(E251:AI251)</f>
        <v>68</v>
      </c>
      <c r="AK251" s="2168">
        <f>SUM(E252:AI252)</f>
        <v>30</v>
      </c>
    </row>
    <row r="252" spans="1:37">
      <c r="A252" s="2169"/>
      <c r="B252" s="2170"/>
      <c r="C252" s="2171">
        <f>SUM(AJ249:AK252)</f>
        <v>98</v>
      </c>
      <c r="D252" s="2172" t="s">
        <v>55</v>
      </c>
      <c r="E252" s="1659">
        <v>3</v>
      </c>
      <c r="F252" s="1659">
        <v>3</v>
      </c>
      <c r="G252" s="1660"/>
      <c r="H252" s="1659"/>
      <c r="I252" s="1659"/>
      <c r="J252" s="1659"/>
      <c r="K252" s="1659"/>
      <c r="L252" s="1659">
        <v>3</v>
      </c>
      <c r="M252" s="1659">
        <v>3</v>
      </c>
      <c r="N252" s="1660"/>
      <c r="O252" s="1659"/>
      <c r="P252" s="1659"/>
      <c r="Q252" s="1659"/>
      <c r="R252" s="1659"/>
      <c r="S252" s="1659">
        <v>3</v>
      </c>
      <c r="T252" s="1659">
        <v>3</v>
      </c>
      <c r="U252" s="1660"/>
      <c r="V252" s="1659"/>
      <c r="W252" s="1659"/>
      <c r="X252" s="1659"/>
      <c r="Y252" s="1659"/>
      <c r="Z252" s="1659">
        <v>3</v>
      </c>
      <c r="AA252" s="1659">
        <v>3</v>
      </c>
      <c r="AB252" s="1660"/>
      <c r="AC252" s="1659"/>
      <c r="AD252" s="1659"/>
      <c r="AE252" s="1659"/>
      <c r="AF252" s="1659"/>
      <c r="AG252" s="1659">
        <v>3</v>
      </c>
      <c r="AH252" s="1659">
        <v>3</v>
      </c>
      <c r="AI252" s="1973"/>
      <c r="AJ252" s="2173"/>
      <c r="AK252" s="2164"/>
    </row>
    <row r="253" spans="1:37" ht="12.75" customHeight="1">
      <c r="A253" s="2001"/>
      <c r="B253" s="2161"/>
      <c r="C253" s="2396" t="s">
        <v>502</v>
      </c>
      <c r="D253" s="2162" t="s">
        <v>7</v>
      </c>
      <c r="E253" s="1367" t="s">
        <v>29</v>
      </c>
      <c r="F253" s="1367" t="s">
        <v>29</v>
      </c>
      <c r="G253" s="1366" t="s">
        <v>88</v>
      </c>
      <c r="H253" s="1367" t="s">
        <v>31</v>
      </c>
      <c r="I253" s="1367" t="s">
        <v>31</v>
      </c>
      <c r="J253" s="1976"/>
      <c r="K253" s="1976"/>
      <c r="L253" s="1976"/>
      <c r="M253" s="1976"/>
      <c r="N253" s="1976"/>
      <c r="O253" s="1976"/>
      <c r="P253" s="1976"/>
      <c r="Q253" s="1976"/>
      <c r="R253" s="1367" t="s">
        <v>31</v>
      </c>
      <c r="S253" s="1367" t="s">
        <v>29</v>
      </c>
      <c r="T253" s="1367" t="s">
        <v>29</v>
      </c>
      <c r="U253" s="1366"/>
      <c r="V253" s="1367" t="s">
        <v>31</v>
      </c>
      <c r="W253" s="1367" t="s">
        <v>31</v>
      </c>
      <c r="X253" s="1390"/>
      <c r="Y253" s="1367"/>
      <c r="Z253" s="1367"/>
      <c r="AA253" s="1390"/>
      <c r="AB253" s="1366"/>
      <c r="AC253" s="1367"/>
      <c r="AD253" s="1367"/>
      <c r="AE253" s="1390"/>
      <c r="AF253" s="1367" t="s">
        <v>31</v>
      </c>
      <c r="AG253" s="1367" t="s">
        <v>29</v>
      </c>
      <c r="AH253" s="1367" t="s">
        <v>29</v>
      </c>
      <c r="AI253" s="1965" t="s">
        <v>88</v>
      </c>
      <c r="AJ253" s="2174"/>
      <c r="AK253" s="2175"/>
    </row>
    <row r="254" spans="1:37">
      <c r="A254" s="2001"/>
      <c r="B254" s="2161"/>
      <c r="C254" s="2396"/>
      <c r="D254" s="2165"/>
      <c r="E254" s="1352"/>
      <c r="F254" s="1352"/>
      <c r="G254" s="1350"/>
      <c r="H254" s="1345"/>
      <c r="I254" s="1345"/>
      <c r="J254" s="1345"/>
      <c r="K254" s="1345"/>
      <c r="L254" s="1345"/>
      <c r="M254" s="1345"/>
      <c r="N254" s="1344"/>
      <c r="O254" s="1345"/>
      <c r="P254" s="1345"/>
      <c r="Q254" s="1348"/>
      <c r="R254" s="1345"/>
      <c r="S254" s="1348"/>
      <c r="T254" s="1348"/>
      <c r="U254" s="1977" t="s">
        <v>138</v>
      </c>
      <c r="V254" s="1345"/>
      <c r="W254" s="1345"/>
      <c r="X254" s="1348" t="s">
        <v>31</v>
      </c>
      <c r="Y254" s="1345"/>
      <c r="Z254" s="1348"/>
      <c r="AA254" s="1348" t="s">
        <v>29</v>
      </c>
      <c r="AB254" s="1344"/>
      <c r="AC254" s="1345"/>
      <c r="AD254" s="1345"/>
      <c r="AE254" s="1348" t="s">
        <v>31</v>
      </c>
      <c r="AF254" s="1345"/>
      <c r="AG254" s="1348"/>
      <c r="AH254" s="1348"/>
      <c r="AI254" s="1969"/>
      <c r="AJ254" s="2174"/>
      <c r="AK254" s="2175"/>
    </row>
    <row r="255" spans="1:37">
      <c r="A255" s="2001"/>
      <c r="B255" s="2166">
        <v>1252</v>
      </c>
      <c r="C255" s="2396"/>
      <c r="D255" s="2165" t="s">
        <v>54</v>
      </c>
      <c r="E255" s="1345">
        <v>5</v>
      </c>
      <c r="F255" s="1345">
        <v>5</v>
      </c>
      <c r="G255" s="1344"/>
      <c r="H255" s="1345">
        <v>7</v>
      </c>
      <c r="I255" s="1345">
        <v>7</v>
      </c>
      <c r="J255" s="1345"/>
      <c r="K255" s="1345"/>
      <c r="L255" s="1345"/>
      <c r="M255" s="1345"/>
      <c r="N255" s="1344"/>
      <c r="O255" s="1345"/>
      <c r="P255" s="1345"/>
      <c r="Q255" s="1345"/>
      <c r="R255" s="1345">
        <v>7</v>
      </c>
      <c r="S255" s="1345">
        <v>5</v>
      </c>
      <c r="T255" s="1345">
        <v>5</v>
      </c>
      <c r="U255" s="1344">
        <v>7</v>
      </c>
      <c r="V255" s="1345">
        <v>7</v>
      </c>
      <c r="W255" s="1345">
        <v>7</v>
      </c>
      <c r="X255" s="1348">
        <v>7</v>
      </c>
      <c r="Y255" s="1345"/>
      <c r="Z255" s="1345"/>
      <c r="AA255" s="1348">
        <v>5</v>
      </c>
      <c r="AB255" s="1344"/>
      <c r="AC255" s="1345"/>
      <c r="AD255" s="1345"/>
      <c r="AE255" s="1348">
        <v>7</v>
      </c>
      <c r="AF255" s="1345">
        <v>7</v>
      </c>
      <c r="AG255" s="1345">
        <v>5</v>
      </c>
      <c r="AH255" s="1345">
        <v>5</v>
      </c>
      <c r="AI255" s="1969"/>
      <c r="AJ255" s="2167">
        <f>SUM(E255:AI255)</f>
        <v>98</v>
      </c>
      <c r="AK255" s="2168">
        <f>SUM(E256:AI256)</f>
        <v>0</v>
      </c>
    </row>
    <row r="256" spans="1:37">
      <c r="A256" s="2169"/>
      <c r="B256" s="2170"/>
      <c r="C256" s="2171">
        <f>SUM(AJ253:AK256)</f>
        <v>98</v>
      </c>
      <c r="D256" s="2172" t="s">
        <v>55</v>
      </c>
      <c r="E256" s="1657"/>
      <c r="F256" s="1657"/>
      <c r="G256" s="1978"/>
      <c r="H256" s="1659"/>
      <c r="I256" s="1659"/>
      <c r="J256" s="1659"/>
      <c r="K256" s="1659"/>
      <c r="L256" s="1659"/>
      <c r="M256" s="1659"/>
      <c r="N256" s="1660"/>
      <c r="O256" s="1659"/>
      <c r="P256" s="1659"/>
      <c r="Q256" s="1659"/>
      <c r="R256" s="1659"/>
      <c r="S256" s="1661"/>
      <c r="T256" s="1659"/>
      <c r="U256" s="1660"/>
      <c r="V256" s="1659"/>
      <c r="W256" s="1659"/>
      <c r="X256" s="1659"/>
      <c r="Y256" s="1659"/>
      <c r="Z256" s="1659"/>
      <c r="AA256" s="1659"/>
      <c r="AB256" s="1660"/>
      <c r="AC256" s="1659"/>
      <c r="AD256" s="1659"/>
      <c r="AE256" s="1659"/>
      <c r="AF256" s="1659"/>
      <c r="AG256" s="1661"/>
      <c r="AH256" s="1659"/>
      <c r="AI256" s="1973"/>
      <c r="AJ256" s="2173"/>
      <c r="AK256" s="2164"/>
    </row>
    <row r="257" spans="1:37">
      <c r="A257" s="2001"/>
      <c r="B257" s="2161"/>
      <c r="C257" s="2395" t="s">
        <v>42</v>
      </c>
      <c r="D257" s="2162" t="s">
        <v>7</v>
      </c>
      <c r="E257" s="1369"/>
      <c r="F257" s="1369"/>
      <c r="G257" s="1391"/>
      <c r="H257" s="1367"/>
      <c r="I257" s="1367"/>
      <c r="J257" s="1367"/>
      <c r="K257" s="1367" t="s">
        <v>29</v>
      </c>
      <c r="L257" s="1979" t="s">
        <v>201</v>
      </c>
      <c r="M257" s="1367"/>
      <c r="N257" s="1366"/>
      <c r="O257" s="1367"/>
      <c r="P257" s="1367" t="s">
        <v>231</v>
      </c>
      <c r="Q257" s="1367"/>
      <c r="R257" s="1367" t="s">
        <v>11</v>
      </c>
      <c r="S257" s="1390"/>
      <c r="T257" s="1367"/>
      <c r="U257" s="1366"/>
      <c r="V257" s="1367"/>
      <c r="W257" s="1367"/>
      <c r="X257" s="1367"/>
      <c r="Y257" s="1367" t="s">
        <v>29</v>
      </c>
      <c r="Z257" s="1367" t="s">
        <v>29</v>
      </c>
      <c r="AA257" s="1367"/>
      <c r="AB257" s="1366"/>
      <c r="AC257" s="1367"/>
      <c r="AD257" s="1367" t="s">
        <v>231</v>
      </c>
      <c r="AE257" s="1367"/>
      <c r="AF257" s="1367"/>
      <c r="AG257" s="1390"/>
      <c r="AH257" s="1367"/>
      <c r="AI257" s="1965"/>
      <c r="AJ257" s="2176"/>
      <c r="AK257" s="2177"/>
    </row>
    <row r="258" spans="1:37">
      <c r="A258" s="2001"/>
      <c r="B258" s="2161"/>
      <c r="C258" s="2395"/>
      <c r="D258" s="2165"/>
      <c r="E258" s="1352"/>
      <c r="F258" s="1352"/>
      <c r="G258" s="1350"/>
      <c r="H258" s="1345"/>
      <c r="I258" s="1345"/>
      <c r="J258" s="1345"/>
      <c r="K258" s="1345"/>
      <c r="L258" s="1345"/>
      <c r="M258" s="1345"/>
      <c r="N258" s="1344"/>
      <c r="O258" s="1345"/>
      <c r="P258" s="1345"/>
      <c r="Q258" s="1345"/>
      <c r="R258" s="1345"/>
      <c r="S258" s="1348"/>
      <c r="T258" s="1345"/>
      <c r="U258" s="1344"/>
      <c r="V258" s="1345"/>
      <c r="W258" s="1345"/>
      <c r="X258" s="1345"/>
      <c r="Y258" s="1345"/>
      <c r="Z258" s="1345"/>
      <c r="AA258" s="1345"/>
      <c r="AB258" s="1344"/>
      <c r="AC258" s="1345"/>
      <c r="AD258" s="1345"/>
      <c r="AE258" s="1345"/>
      <c r="AF258" s="1345"/>
      <c r="AG258" s="1348"/>
      <c r="AH258" s="1345"/>
      <c r="AI258" s="1969"/>
      <c r="AJ258" s="2176"/>
      <c r="AK258" s="2177"/>
    </row>
    <row r="259" spans="1:37">
      <c r="A259" s="2001"/>
      <c r="B259" s="2166">
        <v>1812</v>
      </c>
      <c r="C259" s="2395"/>
      <c r="D259" s="2165" t="s">
        <v>54</v>
      </c>
      <c r="E259" s="1352"/>
      <c r="F259" s="1352"/>
      <c r="G259" s="1350"/>
      <c r="H259" s="1345"/>
      <c r="I259" s="1345"/>
      <c r="J259" s="1345"/>
      <c r="K259" s="1345">
        <v>5</v>
      </c>
      <c r="L259" s="1345"/>
      <c r="M259" s="1345"/>
      <c r="N259" s="1344"/>
      <c r="O259" s="1345"/>
      <c r="P259" s="1345">
        <v>7</v>
      </c>
      <c r="Q259" s="1345"/>
      <c r="R259" s="1345"/>
      <c r="S259" s="1348"/>
      <c r="T259" s="1345"/>
      <c r="U259" s="1344"/>
      <c r="V259" s="1345"/>
      <c r="W259" s="1345"/>
      <c r="X259" s="1345"/>
      <c r="Y259" s="1345">
        <v>5</v>
      </c>
      <c r="Z259" s="1345">
        <v>5</v>
      </c>
      <c r="AA259" s="1345"/>
      <c r="AB259" s="1344"/>
      <c r="AC259" s="1345"/>
      <c r="AD259" s="1345">
        <v>7</v>
      </c>
      <c r="AE259" s="1345"/>
      <c r="AF259" s="1345"/>
      <c r="AG259" s="1345"/>
      <c r="AH259" s="1345"/>
      <c r="AI259" s="1969"/>
      <c r="AJ259" s="2167">
        <f>SUM(E259:AI259)</f>
        <v>29</v>
      </c>
      <c r="AK259" s="2168">
        <f>SUM(E260:AI260)</f>
        <v>0</v>
      </c>
    </row>
    <row r="260" spans="1:37">
      <c r="A260" s="2169"/>
      <c r="B260" s="2170"/>
      <c r="C260" s="2171">
        <f>SUM(AJ257:AK260)</f>
        <v>29</v>
      </c>
      <c r="D260" s="2172" t="s">
        <v>55</v>
      </c>
      <c r="E260" s="1657"/>
      <c r="F260" s="1657"/>
      <c r="G260" s="1978"/>
      <c r="H260" s="1659"/>
      <c r="I260" s="1659"/>
      <c r="J260" s="1659"/>
      <c r="K260" s="1659"/>
      <c r="L260" s="1659"/>
      <c r="M260" s="1659"/>
      <c r="N260" s="1660"/>
      <c r="O260" s="1659"/>
      <c r="P260" s="1659"/>
      <c r="Q260" s="1659"/>
      <c r="R260" s="1659"/>
      <c r="S260" s="1661"/>
      <c r="T260" s="1659"/>
      <c r="U260" s="1660"/>
      <c r="V260" s="1659"/>
      <c r="W260" s="1659"/>
      <c r="X260" s="1659"/>
      <c r="Y260" s="1659"/>
      <c r="Z260" s="1659"/>
      <c r="AA260" s="1659"/>
      <c r="AB260" s="1660"/>
      <c r="AC260" s="1659"/>
      <c r="AD260" s="1659"/>
      <c r="AE260" s="1659"/>
      <c r="AF260" s="1659"/>
      <c r="AG260" s="1661"/>
      <c r="AH260" s="1659"/>
      <c r="AI260" s="1973"/>
      <c r="AJ260" s="2178"/>
      <c r="AK260" s="2179"/>
    </row>
    <row r="261" spans="1:37">
      <c r="A261" s="2001"/>
      <c r="B261" s="2161"/>
      <c r="C261" s="2397" t="s">
        <v>58</v>
      </c>
      <c r="D261" s="2162" t="s">
        <v>7</v>
      </c>
      <c r="E261" s="1367"/>
      <c r="F261" s="1369"/>
      <c r="G261" s="1980"/>
      <c r="H261" s="1667"/>
      <c r="I261" s="1367"/>
      <c r="J261" s="1367"/>
      <c r="K261" s="1367"/>
      <c r="L261" s="1367"/>
      <c r="M261" s="1367"/>
      <c r="N261" s="1366"/>
      <c r="O261" s="1367"/>
      <c r="P261" s="1367"/>
      <c r="Q261" s="1367"/>
      <c r="R261" s="1367"/>
      <c r="S261" s="1390"/>
      <c r="T261" s="1367"/>
      <c r="U261" s="1366"/>
      <c r="V261" s="1367"/>
      <c r="W261" s="1367"/>
      <c r="X261" s="1367"/>
      <c r="Y261" s="1367"/>
      <c r="Z261" s="1367"/>
      <c r="AA261" s="1367"/>
      <c r="AB261" s="1366"/>
      <c r="AC261" s="1367"/>
      <c r="AD261" s="1367"/>
      <c r="AE261" s="1367"/>
      <c r="AF261" s="1367"/>
      <c r="AG261" s="1390"/>
      <c r="AH261" s="1367"/>
      <c r="AI261" s="1965"/>
      <c r="AJ261" s="2176"/>
      <c r="AK261" s="2177"/>
    </row>
    <row r="262" spans="1:37">
      <c r="A262" s="2001"/>
      <c r="B262" s="2166"/>
      <c r="C262" s="2397"/>
      <c r="D262" s="2165" t="s">
        <v>54</v>
      </c>
      <c r="E262" s="1345"/>
      <c r="F262" s="1352"/>
      <c r="G262" s="1845"/>
      <c r="H262" s="1671"/>
      <c r="I262" s="1345"/>
      <c r="J262" s="1345"/>
      <c r="K262" s="1345"/>
      <c r="L262" s="1345"/>
      <c r="M262" s="1345"/>
      <c r="N262" s="1344"/>
      <c r="O262" s="1345"/>
      <c r="P262" s="1345"/>
      <c r="Q262" s="1345"/>
      <c r="R262" s="1345"/>
      <c r="S262" s="1345"/>
      <c r="T262" s="1345"/>
      <c r="U262" s="1344"/>
      <c r="V262" s="1345"/>
      <c r="W262" s="1345"/>
      <c r="X262" s="1345"/>
      <c r="Y262" s="1345"/>
      <c r="Z262" s="1345"/>
      <c r="AA262" s="1345"/>
      <c r="AB262" s="1344"/>
      <c r="AC262" s="1345"/>
      <c r="AD262" s="1345"/>
      <c r="AE262" s="1345"/>
      <c r="AF262" s="1345"/>
      <c r="AG262" s="1345"/>
      <c r="AH262" s="1345"/>
      <c r="AI262" s="1969"/>
      <c r="AJ262" s="2167">
        <f>SUM(E262:AI262)</f>
        <v>0</v>
      </c>
      <c r="AK262" s="2168">
        <f>SUM(E263:AI263)</f>
        <v>0</v>
      </c>
    </row>
    <row r="263" spans="1:37">
      <c r="A263" s="2169"/>
      <c r="B263" s="2170"/>
      <c r="C263" s="2180">
        <f>SUM(AJ262:AK263)</f>
        <v>0</v>
      </c>
      <c r="D263" s="2172" t="s">
        <v>55</v>
      </c>
      <c r="E263" s="1981"/>
      <c r="F263" s="1982"/>
      <c r="G263" s="1983"/>
      <c r="H263" s="1981"/>
      <c r="I263" s="1981"/>
      <c r="J263" s="1981"/>
      <c r="K263" s="1981"/>
      <c r="L263" s="1981"/>
      <c r="M263" s="1981"/>
      <c r="N263" s="1984"/>
      <c r="O263" s="1981"/>
      <c r="P263" s="1981"/>
      <c r="Q263" s="1981"/>
      <c r="R263" s="1981"/>
      <c r="S263" s="1985"/>
      <c r="T263" s="1659"/>
      <c r="U263" s="1984"/>
      <c r="V263" s="1981"/>
      <c r="W263" s="1981"/>
      <c r="X263" s="1981"/>
      <c r="Y263" s="1981"/>
      <c r="Z263" s="1981"/>
      <c r="AA263" s="1981"/>
      <c r="AB263" s="1984"/>
      <c r="AC263" s="1981"/>
      <c r="AD263" s="1981"/>
      <c r="AE263" s="1981"/>
      <c r="AF263" s="1981"/>
      <c r="AG263" s="1985"/>
      <c r="AH263" s="1659"/>
      <c r="AI263" s="1986"/>
      <c r="AJ263" s="2178"/>
      <c r="AK263" s="2179"/>
    </row>
    <row r="264" spans="1:37">
      <c r="A264" s="2169"/>
      <c r="B264" s="2170"/>
      <c r="C264" s="2181"/>
      <c r="D264" s="2182"/>
      <c r="E264" s="1989"/>
      <c r="F264" s="1989"/>
      <c r="G264" s="1989"/>
      <c r="H264" s="1989"/>
      <c r="I264" s="1989"/>
      <c r="J264" s="1989"/>
      <c r="K264" s="1989"/>
      <c r="L264" s="1989"/>
      <c r="M264" s="1989"/>
      <c r="N264" s="1989"/>
      <c r="O264" s="1989"/>
      <c r="P264" s="1989"/>
      <c r="Q264" s="1989"/>
      <c r="R264" s="1989"/>
      <c r="S264" s="1989"/>
      <c r="T264" s="1989"/>
      <c r="U264" s="1989"/>
      <c r="V264" s="1989"/>
      <c r="W264" s="1989"/>
      <c r="X264" s="1989"/>
      <c r="Y264" s="1989"/>
      <c r="Z264" s="1989"/>
      <c r="AA264" s="1989"/>
      <c r="AB264" s="1989"/>
      <c r="AC264" s="1989"/>
      <c r="AD264" s="1989"/>
      <c r="AE264" s="1989"/>
      <c r="AF264" s="1989"/>
      <c r="AG264" s="1989"/>
      <c r="AH264" s="1989"/>
      <c r="AI264" s="1990"/>
      <c r="AJ264" s="2183"/>
      <c r="AK264" s="2179"/>
    </row>
    <row r="265" spans="1:37">
      <c r="A265" s="2001"/>
      <c r="B265" s="2161"/>
      <c r="C265" s="2397" t="s">
        <v>503</v>
      </c>
      <c r="D265" s="2162" t="s">
        <v>7</v>
      </c>
      <c r="E265" s="1367"/>
      <c r="F265" s="1367" t="s">
        <v>11</v>
      </c>
      <c r="G265" s="1366" t="s">
        <v>203</v>
      </c>
      <c r="H265" s="1367"/>
      <c r="I265" s="1367"/>
      <c r="J265" s="1367"/>
      <c r="K265" s="1367"/>
      <c r="L265" s="1367"/>
      <c r="M265" s="1367" t="s">
        <v>11</v>
      </c>
      <c r="N265" s="1366" t="s">
        <v>201</v>
      </c>
      <c r="O265" s="1367"/>
      <c r="P265" s="1367"/>
      <c r="Q265" s="1367"/>
      <c r="R265" s="1367"/>
      <c r="S265" s="1390"/>
      <c r="T265" s="1367" t="s">
        <v>199</v>
      </c>
      <c r="U265" s="1366" t="s">
        <v>322</v>
      </c>
      <c r="V265" s="1367"/>
      <c r="W265" s="1367"/>
      <c r="X265" s="1367"/>
      <c r="Y265" s="1367"/>
      <c r="Z265" s="1367"/>
      <c r="AA265" s="1367" t="s">
        <v>11</v>
      </c>
      <c r="AB265" s="1366" t="s">
        <v>203</v>
      </c>
      <c r="AC265" s="1367"/>
      <c r="AD265" s="1367"/>
      <c r="AE265" s="1367"/>
      <c r="AF265" s="1367"/>
      <c r="AG265" s="1390"/>
      <c r="AH265" s="1367" t="s">
        <v>11</v>
      </c>
      <c r="AI265" s="1965" t="s">
        <v>201</v>
      </c>
      <c r="AJ265" s="2176"/>
      <c r="AK265" s="2177"/>
    </row>
    <row r="266" spans="1:37">
      <c r="A266" s="2001"/>
      <c r="B266" s="2166"/>
      <c r="C266" s="2397"/>
      <c r="D266" s="2165" t="s">
        <v>54</v>
      </c>
      <c r="E266" s="1345"/>
      <c r="F266" s="1345"/>
      <c r="G266" s="1344"/>
      <c r="H266" s="1345"/>
      <c r="I266" s="1345"/>
      <c r="J266" s="1345"/>
      <c r="K266" s="1345"/>
      <c r="L266" s="1345"/>
      <c r="M266" s="1345"/>
      <c r="N266" s="1344"/>
      <c r="O266" s="1345"/>
      <c r="P266" s="1345"/>
      <c r="Q266" s="1345"/>
      <c r="R266" s="1345"/>
      <c r="S266" s="1348"/>
      <c r="T266" s="1345"/>
      <c r="U266" s="1344"/>
      <c r="V266" s="1345"/>
      <c r="W266" s="1345"/>
      <c r="X266" s="1345"/>
      <c r="Y266" s="1345"/>
      <c r="Z266" s="1345"/>
      <c r="AA266" s="1345"/>
      <c r="AB266" s="1344"/>
      <c r="AC266" s="1345"/>
      <c r="AD266" s="1345"/>
      <c r="AE266" s="1345"/>
      <c r="AF266" s="1345"/>
      <c r="AG266" s="1348"/>
      <c r="AH266" s="1345"/>
      <c r="AI266" s="1969"/>
      <c r="AJ266" s="2167">
        <f>SUM(E266:AI266)</f>
        <v>0</v>
      </c>
      <c r="AK266" s="2168">
        <f>SUM(E267:AI267)</f>
        <v>0</v>
      </c>
    </row>
    <row r="267" spans="1:37">
      <c r="A267" s="2169"/>
      <c r="B267" s="2170"/>
      <c r="C267" s="2180">
        <f>SUM(AJ266:AK267)</f>
        <v>0</v>
      </c>
      <c r="D267" s="2172" t="s">
        <v>55</v>
      </c>
      <c r="E267" s="1981"/>
      <c r="F267" s="1981"/>
      <c r="G267" s="1984"/>
      <c r="H267" s="1981"/>
      <c r="I267" s="1981"/>
      <c r="J267" s="1981"/>
      <c r="K267" s="1981"/>
      <c r="L267" s="1981"/>
      <c r="M267" s="1981"/>
      <c r="N267" s="1660"/>
      <c r="O267" s="1981"/>
      <c r="P267" s="1981"/>
      <c r="Q267" s="1981"/>
      <c r="R267" s="1981"/>
      <c r="S267" s="1985"/>
      <c r="T267" s="1981"/>
      <c r="U267" s="1984"/>
      <c r="V267" s="1981"/>
      <c r="W267" s="1981"/>
      <c r="X267" s="1981"/>
      <c r="Y267" s="1981"/>
      <c r="Z267" s="1981"/>
      <c r="AA267" s="1981"/>
      <c r="AB267" s="1984"/>
      <c r="AC267" s="1981"/>
      <c r="AD267" s="1981"/>
      <c r="AE267" s="1981"/>
      <c r="AF267" s="1981"/>
      <c r="AG267" s="1985"/>
      <c r="AH267" s="1981"/>
      <c r="AI267" s="1986"/>
      <c r="AJ267" s="2178"/>
      <c r="AK267" s="2179"/>
    </row>
    <row r="268" spans="1:37">
      <c r="A268" s="2001"/>
      <c r="B268" s="2161"/>
      <c r="C268" s="2397" t="s">
        <v>11</v>
      </c>
      <c r="D268" s="2162" t="s">
        <v>7</v>
      </c>
      <c r="E268" s="1847"/>
      <c r="F268" s="1847"/>
      <c r="G268" s="1851"/>
      <c r="H268" s="1847"/>
      <c r="I268" s="1847"/>
      <c r="J268" s="1847"/>
      <c r="K268" s="1847"/>
      <c r="L268" s="1847"/>
      <c r="M268" s="1847"/>
      <c r="N268" s="1851"/>
      <c r="O268" s="1847"/>
      <c r="P268" s="1847"/>
      <c r="Q268" s="1847"/>
      <c r="R268" s="1847"/>
      <c r="S268" s="1852"/>
      <c r="T268" s="1847"/>
      <c r="U268" s="1851"/>
      <c r="V268" s="1847"/>
      <c r="W268" s="1847"/>
      <c r="X268" s="1847"/>
      <c r="Y268" s="1847"/>
      <c r="Z268" s="1847"/>
      <c r="AA268" s="1847"/>
      <c r="AB268" s="1851"/>
      <c r="AC268" s="1847"/>
      <c r="AD268" s="1847"/>
      <c r="AE268" s="1847"/>
      <c r="AF268" s="1847"/>
      <c r="AG268" s="1852"/>
      <c r="AH268" s="1847"/>
      <c r="AI268" s="1991"/>
      <c r="AJ268" s="2176"/>
      <c r="AK268" s="2177"/>
    </row>
    <row r="269" spans="1:37">
      <c r="A269" s="2001"/>
      <c r="B269" s="2166"/>
      <c r="C269" s="2397"/>
      <c r="D269" s="2165" t="s">
        <v>54</v>
      </c>
      <c r="E269" s="1853"/>
      <c r="F269" s="1853"/>
      <c r="G269" s="1855"/>
      <c r="H269" s="1853"/>
      <c r="I269" s="1853"/>
      <c r="J269" s="1853"/>
      <c r="K269" s="1853"/>
      <c r="L269" s="1853"/>
      <c r="M269" s="1853"/>
      <c r="N269" s="1855"/>
      <c r="O269" s="1853"/>
      <c r="P269" s="1853"/>
      <c r="Q269" s="1853"/>
      <c r="R269" s="1853"/>
      <c r="S269" s="1853"/>
      <c r="T269" s="1853"/>
      <c r="U269" s="1855"/>
      <c r="V269" s="1853"/>
      <c r="W269" s="1853"/>
      <c r="X269" s="1853"/>
      <c r="Y269" s="1853"/>
      <c r="Z269" s="1853"/>
      <c r="AA269" s="1853"/>
      <c r="AB269" s="1855"/>
      <c r="AC269" s="1853"/>
      <c r="AD269" s="1853"/>
      <c r="AE269" s="1853"/>
      <c r="AF269" s="1853"/>
      <c r="AG269" s="1853"/>
      <c r="AH269" s="1853"/>
      <c r="AI269" s="1992"/>
      <c r="AJ269" s="2167">
        <f>SUM(E269:AI269)</f>
        <v>0</v>
      </c>
      <c r="AK269" s="2168">
        <f>SUM(E270:AI270)</f>
        <v>0</v>
      </c>
    </row>
    <row r="270" spans="1:37">
      <c r="A270" s="2169"/>
      <c r="B270" s="2170"/>
      <c r="C270" s="2180">
        <f>SUM(AJ269:AK270)</f>
        <v>0</v>
      </c>
      <c r="D270" s="2172" t="s">
        <v>55</v>
      </c>
      <c r="E270" s="1993"/>
      <c r="F270" s="1993"/>
      <c r="G270" s="1994"/>
      <c r="H270" s="1993"/>
      <c r="I270" s="1993"/>
      <c r="J270" s="1993"/>
      <c r="K270" s="1993"/>
      <c r="L270" s="1993"/>
      <c r="M270" s="1993"/>
      <c r="N270" s="1994"/>
      <c r="O270" s="1993"/>
      <c r="P270" s="1993"/>
      <c r="Q270" s="1993"/>
      <c r="R270" s="1993"/>
      <c r="S270" s="1995"/>
      <c r="T270" s="1993"/>
      <c r="U270" s="1994"/>
      <c r="V270" s="1993"/>
      <c r="W270" s="1993"/>
      <c r="X270" s="1993"/>
      <c r="Y270" s="1993"/>
      <c r="Z270" s="1993"/>
      <c r="AA270" s="1993"/>
      <c r="AB270" s="1994"/>
      <c r="AC270" s="1993"/>
      <c r="AD270" s="1993"/>
      <c r="AE270" s="1993"/>
      <c r="AF270" s="1993"/>
      <c r="AG270" s="1995"/>
      <c r="AH270" s="1993"/>
      <c r="AI270" s="1996"/>
      <c r="AJ270" s="2178"/>
      <c r="AK270" s="2179"/>
    </row>
    <row r="271" spans="1:37">
      <c r="A271" s="2169"/>
      <c r="B271" s="2184"/>
      <c r="C271" s="2185"/>
      <c r="D271" s="2186"/>
      <c r="E271" s="2187"/>
      <c r="F271" s="2187"/>
      <c r="G271" s="2001"/>
      <c r="H271" s="2001"/>
      <c r="I271" s="2001"/>
      <c r="J271" s="2001"/>
      <c r="K271" s="2001"/>
      <c r="L271" s="2001"/>
      <c r="M271" s="2001"/>
      <c r="N271" s="2001"/>
      <c r="O271" s="2001"/>
      <c r="P271" s="2001"/>
      <c r="Q271" s="2001"/>
      <c r="R271" s="2001"/>
      <c r="S271" s="2001"/>
      <c r="T271" s="2188"/>
      <c r="U271" s="2188"/>
      <c r="V271" s="2001"/>
      <c r="W271" s="2187"/>
      <c r="X271" s="2001"/>
      <c r="Y271" s="2001"/>
      <c r="Z271" s="2188"/>
      <c r="AA271" s="2188"/>
      <c r="AB271" s="2188"/>
      <c r="AC271" s="2188"/>
      <c r="AD271" s="2188"/>
      <c r="AE271" s="2188"/>
      <c r="AF271" s="2188"/>
      <c r="AG271" s="2001"/>
      <c r="AH271" s="2188"/>
      <c r="AI271" s="2188"/>
      <c r="AJ271" s="2189"/>
      <c r="AK271" s="2179"/>
    </row>
    <row r="272" spans="1:37">
      <c r="A272" s="1997" t="s">
        <v>4</v>
      </c>
      <c r="B272" s="1998" t="s">
        <v>5</v>
      </c>
      <c r="C272" s="1999" t="s">
        <v>27</v>
      </c>
      <c r="D272" s="2000"/>
      <c r="E272" s="2000"/>
      <c r="F272" s="2000"/>
      <c r="G272" s="2001"/>
      <c r="H272" s="2001"/>
      <c r="I272" s="2001"/>
      <c r="J272" s="2001"/>
      <c r="K272" s="2001"/>
      <c r="L272" s="2001"/>
      <c r="M272" s="2001"/>
      <c r="N272" s="2001"/>
      <c r="O272" s="2001"/>
      <c r="P272" s="2001"/>
      <c r="Q272" s="2001"/>
      <c r="R272" s="2001"/>
      <c r="S272" s="2001"/>
      <c r="T272" s="2000"/>
      <c r="U272" s="2000"/>
      <c r="V272" s="2001"/>
      <c r="W272" s="2000"/>
      <c r="X272" s="2001"/>
      <c r="Y272" s="2001"/>
      <c r="Z272" s="2000"/>
      <c r="AA272" s="2000"/>
      <c r="AB272" s="2000"/>
      <c r="AC272" s="2000"/>
      <c r="AD272" s="2000"/>
      <c r="AE272" s="2000"/>
      <c r="AF272" s="2000"/>
      <c r="AG272" s="2001"/>
      <c r="AH272" s="2000"/>
      <c r="AI272" s="2000"/>
      <c r="AJ272" s="2160"/>
      <c r="AK272" s="2160"/>
    </row>
    <row r="273" spans="1:37">
      <c r="A273" s="2002">
        <v>5</v>
      </c>
      <c r="B273" s="2003"/>
      <c r="C273" s="2004" t="s">
        <v>60</v>
      </c>
      <c r="D273" s="2002" t="s">
        <v>29</v>
      </c>
      <c r="E273" s="2005">
        <f t="shared" ref="E273:AI273" si="39">COUNTIF(E$335:E$353,$D$363)</f>
        <v>0</v>
      </c>
      <c r="F273" s="2005">
        <f t="shared" si="39"/>
        <v>0</v>
      </c>
      <c r="G273" s="2005">
        <f t="shared" si="39"/>
        <v>0</v>
      </c>
      <c r="H273" s="2005">
        <f t="shared" si="39"/>
        <v>0</v>
      </c>
      <c r="I273" s="2005">
        <f t="shared" si="39"/>
        <v>0</v>
      </c>
      <c r="J273" s="2005">
        <f t="shared" si="39"/>
        <v>0</v>
      </c>
      <c r="K273" s="2005">
        <f t="shared" si="39"/>
        <v>0</v>
      </c>
      <c r="L273" s="2005">
        <f t="shared" si="39"/>
        <v>0</v>
      </c>
      <c r="M273" s="2005">
        <f t="shared" si="39"/>
        <v>0</v>
      </c>
      <c r="N273" s="2005">
        <f t="shared" si="39"/>
        <v>0</v>
      </c>
      <c r="O273" s="2005">
        <f t="shared" si="39"/>
        <v>0</v>
      </c>
      <c r="P273" s="2005">
        <f t="shared" si="39"/>
        <v>0</v>
      </c>
      <c r="Q273" s="2005">
        <f t="shared" si="39"/>
        <v>0</v>
      </c>
      <c r="R273" s="2005">
        <f t="shared" si="39"/>
        <v>0</v>
      </c>
      <c r="S273" s="2005">
        <f t="shared" si="39"/>
        <v>0</v>
      </c>
      <c r="T273" s="2005">
        <f t="shared" si="39"/>
        <v>0</v>
      </c>
      <c r="U273" s="2005">
        <f t="shared" si="39"/>
        <v>0</v>
      </c>
      <c r="V273" s="2005">
        <f t="shared" si="39"/>
        <v>0</v>
      </c>
      <c r="W273" s="2005">
        <f t="shared" si="39"/>
        <v>0</v>
      </c>
      <c r="X273" s="2005">
        <f t="shared" si="39"/>
        <v>0</v>
      </c>
      <c r="Y273" s="2005">
        <f t="shared" si="39"/>
        <v>0</v>
      </c>
      <c r="Z273" s="2005">
        <f t="shared" si="39"/>
        <v>0</v>
      </c>
      <c r="AA273" s="2005">
        <f t="shared" si="39"/>
        <v>0</v>
      </c>
      <c r="AB273" s="2005">
        <f t="shared" si="39"/>
        <v>0</v>
      </c>
      <c r="AC273" s="2005">
        <f t="shared" si="39"/>
        <v>0</v>
      </c>
      <c r="AD273" s="2005">
        <f t="shared" si="39"/>
        <v>0</v>
      </c>
      <c r="AE273" s="2005">
        <f t="shared" si="39"/>
        <v>0</v>
      </c>
      <c r="AF273" s="2005">
        <f t="shared" si="39"/>
        <v>0</v>
      </c>
      <c r="AG273" s="2005">
        <f t="shared" si="39"/>
        <v>0</v>
      </c>
      <c r="AH273" s="2005">
        <f t="shared" si="39"/>
        <v>0</v>
      </c>
      <c r="AI273" s="2005">
        <f t="shared" si="39"/>
        <v>0</v>
      </c>
      <c r="AJ273" s="2190"/>
      <c r="AK273" s="2190"/>
    </row>
    <row r="274" spans="1:37">
      <c r="A274" s="2002">
        <v>9</v>
      </c>
      <c r="B274" s="2002">
        <v>3</v>
      </c>
      <c r="C274" s="2004" t="s">
        <v>485</v>
      </c>
      <c r="D274" s="2002" t="s">
        <v>62</v>
      </c>
      <c r="E274" s="2005">
        <f t="shared" ref="E274:AI274" si="40">COUNTIF(E$335:E$353,$D$364)</f>
        <v>0</v>
      </c>
      <c r="F274" s="2005">
        <f t="shared" si="40"/>
        <v>0</v>
      </c>
      <c r="G274" s="2005">
        <f t="shared" si="40"/>
        <v>0</v>
      </c>
      <c r="H274" s="2005">
        <f t="shared" si="40"/>
        <v>0</v>
      </c>
      <c r="I274" s="2005">
        <f t="shared" si="40"/>
        <v>0</v>
      </c>
      <c r="J274" s="2005">
        <f t="shared" si="40"/>
        <v>0</v>
      </c>
      <c r="K274" s="2005">
        <f t="shared" si="40"/>
        <v>0</v>
      </c>
      <c r="L274" s="2005">
        <f t="shared" si="40"/>
        <v>0</v>
      </c>
      <c r="M274" s="2005">
        <f t="shared" si="40"/>
        <v>0</v>
      </c>
      <c r="N274" s="2005">
        <f t="shared" si="40"/>
        <v>0</v>
      </c>
      <c r="O274" s="2005">
        <f t="shared" si="40"/>
        <v>0</v>
      </c>
      <c r="P274" s="2005">
        <f t="shared" si="40"/>
        <v>0</v>
      </c>
      <c r="Q274" s="2005">
        <f t="shared" si="40"/>
        <v>0</v>
      </c>
      <c r="R274" s="2005">
        <f t="shared" si="40"/>
        <v>0</v>
      </c>
      <c r="S274" s="2005">
        <f t="shared" si="40"/>
        <v>0</v>
      </c>
      <c r="T274" s="2005">
        <f t="shared" si="40"/>
        <v>0</v>
      </c>
      <c r="U274" s="2005">
        <f t="shared" si="40"/>
        <v>0</v>
      </c>
      <c r="V274" s="2005">
        <f t="shared" si="40"/>
        <v>0</v>
      </c>
      <c r="W274" s="2005">
        <f t="shared" si="40"/>
        <v>0</v>
      </c>
      <c r="X274" s="2005">
        <f t="shared" si="40"/>
        <v>0</v>
      </c>
      <c r="Y274" s="2005">
        <f t="shared" si="40"/>
        <v>0</v>
      </c>
      <c r="Z274" s="2005">
        <f t="shared" si="40"/>
        <v>0</v>
      </c>
      <c r="AA274" s="2005">
        <f t="shared" si="40"/>
        <v>0</v>
      </c>
      <c r="AB274" s="2005">
        <f t="shared" si="40"/>
        <v>0</v>
      </c>
      <c r="AC274" s="2005">
        <f t="shared" si="40"/>
        <v>0</v>
      </c>
      <c r="AD274" s="2005">
        <f t="shared" si="40"/>
        <v>0</v>
      </c>
      <c r="AE274" s="2005">
        <f t="shared" si="40"/>
        <v>0</v>
      </c>
      <c r="AF274" s="2005">
        <f t="shared" si="40"/>
        <v>0</v>
      </c>
      <c r="AG274" s="2005">
        <f t="shared" si="40"/>
        <v>0</v>
      </c>
      <c r="AH274" s="2005">
        <f t="shared" si="40"/>
        <v>0</v>
      </c>
      <c r="AI274" s="2005">
        <f t="shared" si="40"/>
        <v>0</v>
      </c>
      <c r="AJ274" s="2190"/>
      <c r="AK274" s="2190"/>
    </row>
    <row r="275" spans="1:37">
      <c r="A275" s="2002">
        <v>7</v>
      </c>
      <c r="B275" s="2002"/>
      <c r="C275" s="2004" t="s">
        <v>486</v>
      </c>
      <c r="D275" s="2002" t="s">
        <v>31</v>
      </c>
      <c r="E275" s="2005">
        <f t="shared" ref="E275:AI275" si="41">COUNTIF(E$335:E$353,$D$365)</f>
        <v>0</v>
      </c>
      <c r="F275" s="2005">
        <f t="shared" si="41"/>
        <v>0</v>
      </c>
      <c r="G275" s="2005">
        <f t="shared" si="41"/>
        <v>0</v>
      </c>
      <c r="H275" s="2005">
        <f t="shared" si="41"/>
        <v>0</v>
      </c>
      <c r="I275" s="2005">
        <f t="shared" si="41"/>
        <v>0</v>
      </c>
      <c r="J275" s="2005">
        <f t="shared" si="41"/>
        <v>0</v>
      </c>
      <c r="K275" s="2005">
        <f t="shared" si="41"/>
        <v>0</v>
      </c>
      <c r="L275" s="2005">
        <f t="shared" si="41"/>
        <v>0</v>
      </c>
      <c r="M275" s="2005">
        <f t="shared" si="41"/>
        <v>0</v>
      </c>
      <c r="N275" s="2005">
        <f t="shared" si="41"/>
        <v>0</v>
      </c>
      <c r="O275" s="2005">
        <f t="shared" si="41"/>
        <v>0</v>
      </c>
      <c r="P275" s="2005">
        <f t="shared" si="41"/>
        <v>0</v>
      </c>
      <c r="Q275" s="2005">
        <f t="shared" si="41"/>
        <v>0</v>
      </c>
      <c r="R275" s="2005">
        <f t="shared" si="41"/>
        <v>0</v>
      </c>
      <c r="S275" s="2005">
        <f t="shared" si="41"/>
        <v>0</v>
      </c>
      <c r="T275" s="2005">
        <f t="shared" si="41"/>
        <v>0</v>
      </c>
      <c r="U275" s="2005">
        <f t="shared" si="41"/>
        <v>0</v>
      </c>
      <c r="V275" s="2005">
        <f t="shared" si="41"/>
        <v>0</v>
      </c>
      <c r="W275" s="2005">
        <f t="shared" si="41"/>
        <v>0</v>
      </c>
      <c r="X275" s="2005">
        <f t="shared" si="41"/>
        <v>0</v>
      </c>
      <c r="Y275" s="2005">
        <f t="shared" si="41"/>
        <v>0</v>
      </c>
      <c r="Z275" s="2005">
        <f t="shared" si="41"/>
        <v>0</v>
      </c>
      <c r="AA275" s="2005">
        <f t="shared" si="41"/>
        <v>0</v>
      </c>
      <c r="AB275" s="2005">
        <f t="shared" si="41"/>
        <v>0</v>
      </c>
      <c r="AC275" s="2005">
        <f t="shared" si="41"/>
        <v>0</v>
      </c>
      <c r="AD275" s="2005">
        <f t="shared" si="41"/>
        <v>0</v>
      </c>
      <c r="AE275" s="2005">
        <f t="shared" si="41"/>
        <v>0</v>
      </c>
      <c r="AF275" s="2005">
        <f t="shared" si="41"/>
        <v>0</v>
      </c>
      <c r="AG275" s="2005">
        <f t="shared" si="41"/>
        <v>0</v>
      </c>
      <c r="AH275" s="2005">
        <f t="shared" si="41"/>
        <v>0</v>
      </c>
      <c r="AI275" s="2005">
        <f t="shared" si="41"/>
        <v>0</v>
      </c>
      <c r="AJ275" s="2190"/>
      <c r="AK275" s="2190"/>
    </row>
    <row r="276" spans="1:37">
      <c r="A276" s="2002">
        <v>5</v>
      </c>
      <c r="B276" s="2002"/>
      <c r="C276" s="2004" t="s">
        <v>487</v>
      </c>
      <c r="D276" s="2002" t="s">
        <v>231</v>
      </c>
      <c r="E276" s="2005">
        <f t="shared" ref="E276:AI276" si="42">COUNTIF(E$335:E$353,$D$366)</f>
        <v>0</v>
      </c>
      <c r="F276" s="2005">
        <f t="shared" si="42"/>
        <v>0</v>
      </c>
      <c r="G276" s="2005">
        <f t="shared" si="42"/>
        <v>0</v>
      </c>
      <c r="H276" s="2005">
        <f t="shared" si="42"/>
        <v>0</v>
      </c>
      <c r="I276" s="2005">
        <f t="shared" si="42"/>
        <v>0</v>
      </c>
      <c r="J276" s="2005">
        <f t="shared" si="42"/>
        <v>0</v>
      </c>
      <c r="K276" s="2005">
        <f t="shared" si="42"/>
        <v>0</v>
      </c>
      <c r="L276" s="2005">
        <f t="shared" si="42"/>
        <v>0</v>
      </c>
      <c r="M276" s="2005">
        <f t="shared" si="42"/>
        <v>0</v>
      </c>
      <c r="N276" s="2005">
        <f t="shared" si="42"/>
        <v>0</v>
      </c>
      <c r="O276" s="2005">
        <f t="shared" si="42"/>
        <v>0</v>
      </c>
      <c r="P276" s="2005">
        <f t="shared" si="42"/>
        <v>0</v>
      </c>
      <c r="Q276" s="2005">
        <f t="shared" si="42"/>
        <v>0</v>
      </c>
      <c r="R276" s="2005">
        <f t="shared" si="42"/>
        <v>0</v>
      </c>
      <c r="S276" s="2005">
        <f t="shared" si="42"/>
        <v>0</v>
      </c>
      <c r="T276" s="2005">
        <f t="shared" si="42"/>
        <v>0</v>
      </c>
      <c r="U276" s="2005">
        <f t="shared" si="42"/>
        <v>0</v>
      </c>
      <c r="V276" s="2005">
        <f t="shared" si="42"/>
        <v>0</v>
      </c>
      <c r="W276" s="2005">
        <f t="shared" si="42"/>
        <v>0</v>
      </c>
      <c r="X276" s="2005">
        <f t="shared" si="42"/>
        <v>0</v>
      </c>
      <c r="Y276" s="2005">
        <f t="shared" si="42"/>
        <v>0</v>
      </c>
      <c r="Z276" s="2005">
        <f t="shared" si="42"/>
        <v>0</v>
      </c>
      <c r="AA276" s="2005">
        <f t="shared" si="42"/>
        <v>0</v>
      </c>
      <c r="AB276" s="2005">
        <f t="shared" si="42"/>
        <v>0</v>
      </c>
      <c r="AC276" s="2005">
        <f t="shared" si="42"/>
        <v>0</v>
      </c>
      <c r="AD276" s="2005">
        <f t="shared" si="42"/>
        <v>0</v>
      </c>
      <c r="AE276" s="2005">
        <f t="shared" si="42"/>
        <v>0</v>
      </c>
      <c r="AF276" s="2005">
        <f t="shared" si="42"/>
        <v>0</v>
      </c>
      <c r="AG276" s="2005">
        <f t="shared" si="42"/>
        <v>0</v>
      </c>
      <c r="AH276" s="2005">
        <f t="shared" si="42"/>
        <v>0</v>
      </c>
      <c r="AI276" s="2005">
        <f t="shared" si="42"/>
        <v>0</v>
      </c>
      <c r="AJ276" s="2190"/>
      <c r="AK276" s="2190"/>
    </row>
    <row r="277" spans="1:37">
      <c r="A277" s="2002">
        <v>7</v>
      </c>
      <c r="B277" s="2002"/>
      <c r="C277" s="2004" t="s">
        <v>488</v>
      </c>
      <c r="D277" s="2002" t="s">
        <v>140</v>
      </c>
      <c r="E277" s="2005">
        <f t="shared" ref="E277:AI277" si="43">COUNTIF(E$335:E$353,$D$367)</f>
        <v>0</v>
      </c>
      <c r="F277" s="2005">
        <f t="shared" si="43"/>
        <v>0</v>
      </c>
      <c r="G277" s="2005">
        <f t="shared" si="43"/>
        <v>0</v>
      </c>
      <c r="H277" s="2005">
        <f t="shared" si="43"/>
        <v>0</v>
      </c>
      <c r="I277" s="2005">
        <f t="shared" si="43"/>
        <v>0</v>
      </c>
      <c r="J277" s="2005">
        <f t="shared" si="43"/>
        <v>0</v>
      </c>
      <c r="K277" s="2005">
        <f t="shared" si="43"/>
        <v>0</v>
      </c>
      <c r="L277" s="2005">
        <f t="shared" si="43"/>
        <v>0</v>
      </c>
      <c r="M277" s="2005">
        <f t="shared" si="43"/>
        <v>0</v>
      </c>
      <c r="N277" s="2005">
        <f t="shared" si="43"/>
        <v>0</v>
      </c>
      <c r="O277" s="2005">
        <f t="shared" si="43"/>
        <v>0</v>
      </c>
      <c r="P277" s="2005">
        <f t="shared" si="43"/>
        <v>0</v>
      </c>
      <c r="Q277" s="2005">
        <f t="shared" si="43"/>
        <v>0</v>
      </c>
      <c r="R277" s="2005">
        <f t="shared" si="43"/>
        <v>0</v>
      </c>
      <c r="S277" s="2005">
        <f t="shared" si="43"/>
        <v>0</v>
      </c>
      <c r="T277" s="2005">
        <f t="shared" si="43"/>
        <v>0</v>
      </c>
      <c r="U277" s="2005">
        <f t="shared" si="43"/>
        <v>0</v>
      </c>
      <c r="V277" s="2005">
        <f t="shared" si="43"/>
        <v>0</v>
      </c>
      <c r="W277" s="2005">
        <f t="shared" si="43"/>
        <v>0</v>
      </c>
      <c r="X277" s="2005">
        <f t="shared" si="43"/>
        <v>0</v>
      </c>
      <c r="Y277" s="2005">
        <f t="shared" si="43"/>
        <v>0</v>
      </c>
      <c r="Z277" s="2005">
        <f t="shared" si="43"/>
        <v>0</v>
      </c>
      <c r="AA277" s="2005">
        <f t="shared" si="43"/>
        <v>0</v>
      </c>
      <c r="AB277" s="2005">
        <f t="shared" si="43"/>
        <v>0</v>
      </c>
      <c r="AC277" s="2005">
        <f t="shared" si="43"/>
        <v>0</v>
      </c>
      <c r="AD277" s="2005">
        <f t="shared" si="43"/>
        <v>0</v>
      </c>
      <c r="AE277" s="2005">
        <f t="shared" si="43"/>
        <v>0</v>
      </c>
      <c r="AF277" s="2005">
        <f t="shared" si="43"/>
        <v>0</v>
      </c>
      <c r="AG277" s="2005">
        <f t="shared" si="43"/>
        <v>0</v>
      </c>
      <c r="AH277" s="2005">
        <f t="shared" si="43"/>
        <v>0</v>
      </c>
      <c r="AI277" s="2005">
        <f t="shared" si="43"/>
        <v>0</v>
      </c>
      <c r="AJ277" s="2190"/>
      <c r="AK277" s="2190"/>
    </row>
    <row r="278" spans="1:37">
      <c r="A278" s="2002">
        <v>7</v>
      </c>
      <c r="B278" s="2002"/>
      <c r="C278" s="2004" t="s">
        <v>214</v>
      </c>
      <c r="D278" s="2002" t="s">
        <v>138</v>
      </c>
      <c r="E278" s="2005">
        <f t="shared" ref="E278:AI278" si="44">COUNTIF(E$335:E$353,$D$368)</f>
        <v>0</v>
      </c>
      <c r="F278" s="2005">
        <f t="shared" si="44"/>
        <v>0</v>
      </c>
      <c r="G278" s="2005">
        <f t="shared" si="44"/>
        <v>0</v>
      </c>
      <c r="H278" s="2005">
        <f t="shared" si="44"/>
        <v>0</v>
      </c>
      <c r="I278" s="2005">
        <f t="shared" si="44"/>
        <v>0</v>
      </c>
      <c r="J278" s="2005">
        <f t="shared" si="44"/>
        <v>0</v>
      </c>
      <c r="K278" s="2005">
        <f t="shared" si="44"/>
        <v>0</v>
      </c>
      <c r="L278" s="2005">
        <f t="shared" si="44"/>
        <v>0</v>
      </c>
      <c r="M278" s="2005">
        <f t="shared" si="44"/>
        <v>0</v>
      </c>
      <c r="N278" s="2005">
        <f t="shared" si="44"/>
        <v>0</v>
      </c>
      <c r="O278" s="2005">
        <f t="shared" si="44"/>
        <v>0</v>
      </c>
      <c r="P278" s="2005">
        <f t="shared" si="44"/>
        <v>0</v>
      </c>
      <c r="Q278" s="2005">
        <f t="shared" si="44"/>
        <v>0</v>
      </c>
      <c r="R278" s="2005">
        <f t="shared" si="44"/>
        <v>0</v>
      </c>
      <c r="S278" s="2005">
        <f t="shared" si="44"/>
        <v>0</v>
      </c>
      <c r="T278" s="2005">
        <f t="shared" si="44"/>
        <v>0</v>
      </c>
      <c r="U278" s="2005">
        <f t="shared" si="44"/>
        <v>0</v>
      </c>
      <c r="V278" s="2005">
        <f t="shared" si="44"/>
        <v>0</v>
      </c>
      <c r="W278" s="2005">
        <f t="shared" si="44"/>
        <v>0</v>
      </c>
      <c r="X278" s="2005">
        <f t="shared" si="44"/>
        <v>0</v>
      </c>
      <c r="Y278" s="2005">
        <f t="shared" si="44"/>
        <v>0</v>
      </c>
      <c r="Z278" s="2005">
        <f t="shared" si="44"/>
        <v>0</v>
      </c>
      <c r="AA278" s="2005">
        <f t="shared" si="44"/>
        <v>0</v>
      </c>
      <c r="AB278" s="2005">
        <f t="shared" si="44"/>
        <v>0</v>
      </c>
      <c r="AC278" s="2005">
        <f t="shared" si="44"/>
        <v>0</v>
      </c>
      <c r="AD278" s="2005">
        <f t="shared" si="44"/>
        <v>0</v>
      </c>
      <c r="AE278" s="2005">
        <f t="shared" si="44"/>
        <v>0</v>
      </c>
      <c r="AF278" s="2005">
        <f t="shared" si="44"/>
        <v>0</v>
      </c>
      <c r="AG278" s="2005">
        <f t="shared" si="44"/>
        <v>0</v>
      </c>
      <c r="AH278" s="2005">
        <f t="shared" si="44"/>
        <v>0</v>
      </c>
      <c r="AI278" s="2005">
        <f t="shared" si="44"/>
        <v>0</v>
      </c>
      <c r="AJ278" s="2190"/>
      <c r="AK278" s="2190"/>
    </row>
    <row r="279" spans="1:37">
      <c r="A279" s="2002">
        <v>4</v>
      </c>
      <c r="B279" s="2002">
        <v>3</v>
      </c>
      <c r="C279" s="2004" t="s">
        <v>63</v>
      </c>
      <c r="D279" s="2002" t="s">
        <v>89</v>
      </c>
      <c r="E279" s="2005">
        <f t="shared" ref="E279:AI279" si="45">COUNTIF(E$335:E$353,$D$369)</f>
        <v>0</v>
      </c>
      <c r="F279" s="2005">
        <f t="shared" si="45"/>
        <v>0</v>
      </c>
      <c r="G279" s="2005">
        <f t="shared" si="45"/>
        <v>0</v>
      </c>
      <c r="H279" s="2005">
        <f t="shared" si="45"/>
        <v>0</v>
      </c>
      <c r="I279" s="2005">
        <f t="shared" si="45"/>
        <v>0</v>
      </c>
      <c r="J279" s="2005">
        <f t="shared" si="45"/>
        <v>0</v>
      </c>
      <c r="K279" s="2005">
        <f t="shared" si="45"/>
        <v>0</v>
      </c>
      <c r="L279" s="2005">
        <f t="shared" si="45"/>
        <v>0</v>
      </c>
      <c r="M279" s="2005">
        <f t="shared" si="45"/>
        <v>0</v>
      </c>
      <c r="N279" s="2005">
        <f t="shared" si="45"/>
        <v>0</v>
      </c>
      <c r="O279" s="2005">
        <f t="shared" si="45"/>
        <v>0</v>
      </c>
      <c r="P279" s="2005">
        <f t="shared" si="45"/>
        <v>0</v>
      </c>
      <c r="Q279" s="2005">
        <f t="shared" si="45"/>
        <v>0</v>
      </c>
      <c r="R279" s="2005">
        <f t="shared" si="45"/>
        <v>0</v>
      </c>
      <c r="S279" s="2005">
        <f t="shared" si="45"/>
        <v>0</v>
      </c>
      <c r="T279" s="2005">
        <f t="shared" si="45"/>
        <v>0</v>
      </c>
      <c r="U279" s="2005">
        <f t="shared" si="45"/>
        <v>0</v>
      </c>
      <c r="V279" s="2005">
        <f t="shared" si="45"/>
        <v>0</v>
      </c>
      <c r="W279" s="2005">
        <f t="shared" si="45"/>
        <v>0</v>
      </c>
      <c r="X279" s="2005">
        <f t="shared" si="45"/>
        <v>0</v>
      </c>
      <c r="Y279" s="2005">
        <f t="shared" si="45"/>
        <v>0</v>
      </c>
      <c r="Z279" s="2005">
        <f t="shared" si="45"/>
        <v>0</v>
      </c>
      <c r="AA279" s="2005">
        <f t="shared" si="45"/>
        <v>0</v>
      </c>
      <c r="AB279" s="2005">
        <f t="shared" si="45"/>
        <v>0</v>
      </c>
      <c r="AC279" s="2005">
        <f t="shared" si="45"/>
        <v>0</v>
      </c>
      <c r="AD279" s="2005">
        <f t="shared" si="45"/>
        <v>0</v>
      </c>
      <c r="AE279" s="2005">
        <f t="shared" si="45"/>
        <v>0</v>
      </c>
      <c r="AF279" s="2005">
        <f t="shared" si="45"/>
        <v>0</v>
      </c>
      <c r="AG279" s="2005">
        <f t="shared" si="45"/>
        <v>0</v>
      </c>
      <c r="AH279" s="2005">
        <f t="shared" si="45"/>
        <v>0</v>
      </c>
      <c r="AI279" s="2005">
        <f t="shared" si="45"/>
        <v>0</v>
      </c>
      <c r="AJ279" s="2190"/>
      <c r="AK279" s="2190"/>
    </row>
    <row r="280" spans="1:37">
      <c r="A280" s="2008"/>
      <c r="B280" s="2008"/>
      <c r="C280" s="2191"/>
      <c r="D280" s="2191"/>
      <c r="E280" s="2192"/>
      <c r="F280" s="2192"/>
      <c r="G280" s="2192"/>
      <c r="H280" s="2192"/>
      <c r="I280" s="2192"/>
      <c r="J280" s="2192"/>
      <c r="K280" s="2192"/>
      <c r="L280" s="2192"/>
      <c r="M280" s="2192"/>
      <c r="N280" s="2192"/>
      <c r="O280" s="2192"/>
      <c r="P280" s="2192"/>
      <c r="Q280" s="2192"/>
      <c r="R280" s="2192"/>
      <c r="S280" s="2192"/>
      <c r="T280" s="2192"/>
      <c r="U280" s="2192"/>
      <c r="V280" s="2192"/>
      <c r="W280" s="2192"/>
      <c r="X280" s="2192"/>
      <c r="Y280" s="2192"/>
      <c r="Z280" s="2192"/>
      <c r="AA280" s="2192"/>
      <c r="AB280" s="2192"/>
      <c r="AC280" s="2192"/>
      <c r="AD280" s="2192"/>
      <c r="AE280" s="2192"/>
      <c r="AF280" s="2192"/>
      <c r="AG280" s="2192"/>
      <c r="AH280" s="2192"/>
      <c r="AI280" s="2192"/>
      <c r="AJ280" s="2190"/>
      <c r="AK280" s="2190"/>
    </row>
    <row r="281" spans="1:37">
      <c r="A281" s="2006"/>
      <c r="B281" s="2007"/>
      <c r="C281" s="2006"/>
      <c r="D281" s="2008"/>
      <c r="E281" s="2006"/>
      <c r="F281" s="2006"/>
      <c r="G281" s="2006"/>
      <c r="H281" s="2006"/>
      <c r="I281" s="2006"/>
      <c r="J281" s="2006"/>
      <c r="K281" s="2006"/>
      <c r="L281" s="2006"/>
      <c r="M281" s="2006"/>
      <c r="N281" s="2006"/>
      <c r="O281" s="2006"/>
      <c r="P281" s="2006"/>
      <c r="Q281" s="2006"/>
      <c r="R281" s="2006"/>
      <c r="S281" s="2006"/>
      <c r="T281" s="2006"/>
      <c r="U281" s="2006"/>
      <c r="V281" s="2006"/>
      <c r="W281" s="2006"/>
      <c r="X281" s="2006"/>
      <c r="Y281" s="2006"/>
      <c r="Z281" s="2006"/>
      <c r="AA281" s="2006"/>
      <c r="AB281" s="2006"/>
      <c r="AC281" s="2006"/>
      <c r="AD281" s="2006"/>
      <c r="AE281" s="2006"/>
      <c r="AF281" s="2006"/>
      <c r="AG281" s="2006"/>
      <c r="AH281" s="2006"/>
      <c r="AI281" s="2006"/>
      <c r="AJ281" s="2006"/>
      <c r="AK281" s="2006"/>
    </row>
    <row r="282" spans="1:37">
      <c r="A282" s="2009" t="s">
        <v>32</v>
      </c>
      <c r="B282" s="2010"/>
      <c r="C282" s="2011">
        <f>SUM(AJ245:AJ260)</f>
        <v>317</v>
      </c>
      <c r="D282" s="2012"/>
      <c r="E282" s="2013">
        <f t="shared" ref="E282:AI282" si="46">SUM(E245:E263)</f>
        <v>12</v>
      </c>
      <c r="F282" s="2013">
        <f t="shared" si="46"/>
        <v>12</v>
      </c>
      <c r="G282" s="2013">
        <f t="shared" si="46"/>
        <v>7</v>
      </c>
      <c r="H282" s="2013">
        <f t="shared" si="46"/>
        <v>12</v>
      </c>
      <c r="I282" s="2013">
        <f t="shared" si="46"/>
        <v>12</v>
      </c>
      <c r="J282" s="2013">
        <f t="shared" si="46"/>
        <v>12</v>
      </c>
      <c r="K282" s="2013">
        <f t="shared" si="46"/>
        <v>12</v>
      </c>
      <c r="L282" s="2013">
        <f t="shared" si="46"/>
        <v>12</v>
      </c>
      <c r="M282" s="2013">
        <f t="shared" si="46"/>
        <v>12</v>
      </c>
      <c r="N282" s="2013">
        <f t="shared" si="46"/>
        <v>7</v>
      </c>
      <c r="O282" s="2013">
        <f t="shared" si="46"/>
        <v>12</v>
      </c>
      <c r="P282" s="2013">
        <f t="shared" si="46"/>
        <v>12</v>
      </c>
      <c r="Q282" s="2013">
        <f t="shared" si="46"/>
        <v>12</v>
      </c>
      <c r="R282" s="2013">
        <f t="shared" si="46"/>
        <v>12</v>
      </c>
      <c r="S282" s="2013">
        <f t="shared" si="46"/>
        <v>12</v>
      </c>
      <c r="T282" s="2013">
        <f t="shared" si="46"/>
        <v>12</v>
      </c>
      <c r="U282" s="2013">
        <f t="shared" si="46"/>
        <v>7</v>
      </c>
      <c r="V282" s="2013">
        <f t="shared" si="46"/>
        <v>12</v>
      </c>
      <c r="W282" s="2013">
        <f t="shared" si="46"/>
        <v>12</v>
      </c>
      <c r="X282" s="2013">
        <f t="shared" si="46"/>
        <v>12</v>
      </c>
      <c r="Y282" s="2013">
        <f t="shared" si="46"/>
        <v>12</v>
      </c>
      <c r="Z282" s="2013">
        <f t="shared" si="46"/>
        <v>12</v>
      </c>
      <c r="AA282" s="2013">
        <f t="shared" si="46"/>
        <v>12</v>
      </c>
      <c r="AB282" s="2013">
        <f t="shared" si="46"/>
        <v>7</v>
      </c>
      <c r="AC282" s="2013">
        <f t="shared" si="46"/>
        <v>12</v>
      </c>
      <c r="AD282" s="2013">
        <f t="shared" si="46"/>
        <v>12</v>
      </c>
      <c r="AE282" s="2013">
        <f t="shared" si="46"/>
        <v>12</v>
      </c>
      <c r="AF282" s="2013">
        <f t="shared" si="46"/>
        <v>12</v>
      </c>
      <c r="AG282" s="2013">
        <f t="shared" si="46"/>
        <v>12</v>
      </c>
      <c r="AH282" s="2013">
        <f t="shared" si="46"/>
        <v>12</v>
      </c>
      <c r="AI282" s="2013">
        <f t="shared" si="46"/>
        <v>7</v>
      </c>
      <c r="AJ282" s="2014">
        <f>SUM(E282:AI282)</f>
        <v>347</v>
      </c>
      <c r="AK282" s="2015" t="s">
        <v>33</v>
      </c>
    </row>
    <row r="283" spans="1:37">
      <c r="A283" s="2016" t="s">
        <v>34</v>
      </c>
      <c r="B283" s="2017"/>
      <c r="C283" s="2018">
        <f>SUM(AK245:AK260)</f>
        <v>30</v>
      </c>
      <c r="D283" s="2012"/>
      <c r="E283" s="2019">
        <f>IF(E282=12,1,"ERRORE")</f>
        <v>1</v>
      </c>
      <c r="F283" s="2019">
        <f>IF(F282=12,1,"ERRORE")</f>
        <v>1</v>
      </c>
      <c r="G283" s="2019">
        <f>IF(G282=7,1,"ERRORE")</f>
        <v>1</v>
      </c>
      <c r="H283" s="2019">
        <f t="shared" ref="H283:M283" si="47">IF(H282=12,1,"ERRORE")</f>
        <v>1</v>
      </c>
      <c r="I283" s="2019">
        <f t="shared" si="47"/>
        <v>1</v>
      </c>
      <c r="J283" s="2019">
        <f t="shared" si="47"/>
        <v>1</v>
      </c>
      <c r="K283" s="2019">
        <f t="shared" si="47"/>
        <v>1</v>
      </c>
      <c r="L283" s="2019">
        <f t="shared" si="47"/>
        <v>1</v>
      </c>
      <c r="M283" s="2019">
        <f t="shared" si="47"/>
        <v>1</v>
      </c>
      <c r="N283" s="2019">
        <f>IF(N282=7,1,"ERRORE")</f>
        <v>1</v>
      </c>
      <c r="O283" s="2019">
        <f t="shared" ref="O283:T283" si="48">IF(O282=12,1,"ERRORE")</f>
        <v>1</v>
      </c>
      <c r="P283" s="2019">
        <f t="shared" si="48"/>
        <v>1</v>
      </c>
      <c r="Q283" s="2019">
        <f t="shared" si="48"/>
        <v>1</v>
      </c>
      <c r="R283" s="2019">
        <f t="shared" si="48"/>
        <v>1</v>
      </c>
      <c r="S283" s="2019">
        <f t="shared" si="48"/>
        <v>1</v>
      </c>
      <c r="T283" s="2019">
        <f t="shared" si="48"/>
        <v>1</v>
      </c>
      <c r="U283" s="2019">
        <f>IF(U282=7,1,"ERRORE")</f>
        <v>1</v>
      </c>
      <c r="V283" s="2019">
        <f t="shared" ref="V283:AA283" si="49">IF(V282=12,1,"ERRORE")</f>
        <v>1</v>
      </c>
      <c r="W283" s="2019">
        <f t="shared" si="49"/>
        <v>1</v>
      </c>
      <c r="X283" s="2019">
        <f t="shared" si="49"/>
        <v>1</v>
      </c>
      <c r="Y283" s="2019">
        <f t="shared" si="49"/>
        <v>1</v>
      </c>
      <c r="Z283" s="2019">
        <f t="shared" si="49"/>
        <v>1</v>
      </c>
      <c r="AA283" s="2019">
        <f t="shared" si="49"/>
        <v>1</v>
      </c>
      <c r="AB283" s="2019">
        <f>IF(AB282=7,1,"ERRORE")</f>
        <v>1</v>
      </c>
      <c r="AC283" s="2019">
        <f t="shared" ref="AC283:AH283" si="50">IF(AC282=12,1,"ERRORE")</f>
        <v>1</v>
      </c>
      <c r="AD283" s="2019">
        <f t="shared" si="50"/>
        <v>1</v>
      </c>
      <c r="AE283" s="2019">
        <f t="shared" si="50"/>
        <v>1</v>
      </c>
      <c r="AF283" s="2019">
        <f t="shared" si="50"/>
        <v>1</v>
      </c>
      <c r="AG283" s="2019">
        <f t="shared" si="50"/>
        <v>1</v>
      </c>
      <c r="AH283" s="2019">
        <f t="shared" si="50"/>
        <v>1</v>
      </c>
      <c r="AI283" s="2019">
        <f>IF(AI282=7,1,"ERRORE")</f>
        <v>1</v>
      </c>
      <c r="AJ283" s="2020">
        <f>SUM(AJ245:AK260)</f>
        <v>347</v>
      </c>
      <c r="AK283" s="2015" t="s">
        <v>35</v>
      </c>
    </row>
    <row r="284" spans="1:37">
      <c r="A284" s="2009" t="s">
        <v>36</v>
      </c>
      <c r="B284" s="2010"/>
      <c r="C284" s="2021">
        <f>SUM(C282:C283)</f>
        <v>347</v>
      </c>
      <c r="D284" s="2006"/>
      <c r="E284" s="2006"/>
      <c r="F284" s="2006"/>
      <c r="G284" s="2006"/>
      <c r="H284" s="2006"/>
      <c r="I284" s="2006"/>
      <c r="J284" s="2006"/>
      <c r="K284" s="2006"/>
      <c r="L284" s="2006"/>
      <c r="M284" s="2006"/>
      <c r="N284" s="2006"/>
      <c r="O284" s="2006"/>
      <c r="P284" s="2006"/>
      <c r="Q284" s="2006"/>
      <c r="R284" s="2006"/>
      <c r="S284" s="2006"/>
      <c r="T284" s="2006"/>
      <c r="U284" s="2006"/>
      <c r="V284" s="2006"/>
      <c r="W284" s="2006"/>
      <c r="X284" s="2006"/>
      <c r="Y284" s="2006"/>
      <c r="Z284" s="2006"/>
      <c r="AA284" s="2006"/>
      <c r="AB284" s="2006"/>
      <c r="AC284" s="2006"/>
      <c r="AD284" s="2006"/>
      <c r="AE284" s="2006"/>
      <c r="AF284" s="2006"/>
      <c r="AG284" s="2006"/>
      <c r="AH284" s="2006"/>
      <c r="AI284" s="2006"/>
      <c r="AJ284" s="2006"/>
      <c r="AK284" s="2006"/>
    </row>
  </sheetData>
  <mergeCells count="51">
    <mergeCell ref="C268:C269"/>
    <mergeCell ref="C249:C251"/>
    <mergeCell ref="C253:C255"/>
    <mergeCell ref="C257:C259"/>
    <mergeCell ref="C261:C262"/>
    <mergeCell ref="C265:C266"/>
    <mergeCell ref="C219:C220"/>
    <mergeCell ref="C222:C223"/>
    <mergeCell ref="C225:C226"/>
    <mergeCell ref="A242:C242"/>
    <mergeCell ref="C245:C247"/>
    <mergeCell ref="C191:C192"/>
    <mergeCell ref="C194:C195"/>
    <mergeCell ref="C197:C198"/>
    <mergeCell ref="C212:C214"/>
    <mergeCell ref="C216:C217"/>
    <mergeCell ref="C176:C177"/>
    <mergeCell ref="C179:C180"/>
    <mergeCell ref="C182:C183"/>
    <mergeCell ref="C185:C186"/>
    <mergeCell ref="C188:C189"/>
    <mergeCell ref="C147:C148"/>
    <mergeCell ref="C150:C151"/>
    <mergeCell ref="C166:C168"/>
    <mergeCell ref="C170:C171"/>
    <mergeCell ref="C173:C174"/>
    <mergeCell ref="C132:C133"/>
    <mergeCell ref="C135:C136"/>
    <mergeCell ref="C138:C139"/>
    <mergeCell ref="C141:C142"/>
    <mergeCell ref="C144:C145"/>
    <mergeCell ref="C97:C99"/>
    <mergeCell ref="C101:C102"/>
    <mergeCell ref="C105:C106"/>
    <mergeCell ref="C108:C109"/>
    <mergeCell ref="C129:C130"/>
    <mergeCell ref="C65:C66"/>
    <mergeCell ref="C68:C69"/>
    <mergeCell ref="C85:C87"/>
    <mergeCell ref="C89:C91"/>
    <mergeCell ref="C93:C95"/>
    <mergeCell ref="C50:C51"/>
    <mergeCell ref="C53:C54"/>
    <mergeCell ref="C56:C57"/>
    <mergeCell ref="C59:C60"/>
    <mergeCell ref="C62:C63"/>
    <mergeCell ref="B1:AK2"/>
    <mergeCell ref="C5:C6"/>
    <mergeCell ref="C32:C33"/>
    <mergeCell ref="T33:U33"/>
    <mergeCell ref="C35:C36"/>
  </mergeCells>
  <conditionalFormatting sqref="E202:AI204">
    <cfRule type="cellIs" dxfId="97" priority="2" operator="equal">
      <formula>0</formula>
    </cfRule>
  </conditionalFormatting>
  <conditionalFormatting sqref="E155:AI157">
    <cfRule type="cellIs" dxfId="96" priority="3" operator="equal">
      <formula>0</formula>
    </cfRule>
    <cfRule type="cellIs" dxfId="95" priority="4" operator="equal">
      <formula>0</formula>
    </cfRule>
  </conditionalFormatting>
  <conditionalFormatting sqref="E155:AI157 E202:AI204 E230:AI233">
    <cfRule type="cellIs" dxfId="94" priority="5" operator="notEqual">
      <formula>1</formula>
    </cfRule>
  </conditionalFormatting>
  <conditionalFormatting sqref="O84">
    <cfRule type="expression" dxfId="93" priority="6">
      <formula>WEEKDAY(D84,2)=7</formula>
    </cfRule>
  </conditionalFormatting>
  <conditionalFormatting sqref="O84">
    <cfRule type="expression" dxfId="92" priority="7">
      <formula>WEEKDAY(N55,2)=7</formula>
    </cfRule>
  </conditionalFormatting>
  <conditionalFormatting sqref="E73:AI77">
    <cfRule type="cellIs" dxfId="91" priority="8" operator="equal">
      <formula>0</formula>
    </cfRule>
  </conditionalFormatting>
  <conditionalFormatting sqref="E73:AI77">
    <cfRule type="cellIs" dxfId="90" priority="9" operator="notEqual">
      <formula>1</formula>
    </cfRule>
  </conditionalFormatting>
  <conditionalFormatting sqref="E273:AI279 O244">
    <cfRule type="expression" dxfId="89" priority="10">
      <formula>WEEKDAY(#REF!,2)=7</formula>
    </cfRule>
  </conditionalFormatting>
  <conditionalFormatting sqref="E112:AI118">
    <cfRule type="expression" dxfId="88" priority="11">
      <formula>WEEKDAY(#REF!,2)=7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24" max="16383" man="1"/>
    <brk id="207" max="16383" man="1"/>
  </rowBreaks>
  <colBreaks count="1" manualBreakCount="1">
    <brk id="37" max="1048575" man="1"/>
  </colBreaks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22"/>
  <sheetViews>
    <sheetView topLeftCell="A24" zoomScale="75" zoomScaleNormal="75" workbookViewId="0">
      <selection activeCell="Y32" sqref="Y32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7.85546875" customWidth="1"/>
    <col min="20" max="20" width="9" customWidth="1"/>
    <col min="21" max="21" width="12.140625" customWidth="1"/>
    <col min="22" max="22" width="11.5703125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9.5703125" customWidth="1"/>
    <col min="29" max="29" width="6.140625" customWidth="1"/>
    <col min="30" max="30" width="11.7109375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504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/>
      <c r="AJ3" s="17"/>
      <c r="AK3" s="17"/>
    </row>
    <row r="4" spans="1:37" ht="15">
      <c r="B4" s="15" t="s">
        <v>2</v>
      </c>
      <c r="C4" s="21" t="s">
        <v>3</v>
      </c>
      <c r="D4" s="22"/>
      <c r="E4" s="23" t="s">
        <v>186</v>
      </c>
      <c r="F4" s="26" t="s">
        <v>29</v>
      </c>
      <c r="G4" s="23" t="s">
        <v>29</v>
      </c>
      <c r="H4" s="23" t="s">
        <v>187</v>
      </c>
      <c r="I4" s="23" t="s">
        <v>188</v>
      </c>
      <c r="J4" s="23" t="s">
        <v>89</v>
      </c>
      <c r="K4" s="2193" t="s">
        <v>4</v>
      </c>
      <c r="L4" s="23" t="s">
        <v>186</v>
      </c>
      <c r="M4" s="26" t="s">
        <v>29</v>
      </c>
      <c r="N4" s="23" t="s">
        <v>29</v>
      </c>
      <c r="O4" s="23" t="s">
        <v>187</v>
      </c>
      <c r="P4" s="23" t="s">
        <v>188</v>
      </c>
      <c r="Q4" s="23" t="s">
        <v>89</v>
      </c>
      <c r="R4" s="2193" t="s">
        <v>4</v>
      </c>
      <c r="S4" s="23" t="s">
        <v>186</v>
      </c>
      <c r="T4" s="26" t="s">
        <v>29</v>
      </c>
      <c r="U4" s="23" t="s">
        <v>29</v>
      </c>
      <c r="V4" s="23" t="s">
        <v>187</v>
      </c>
      <c r="W4" s="23" t="s">
        <v>188</v>
      </c>
      <c r="X4" s="23" t="s">
        <v>89</v>
      </c>
      <c r="Y4" s="2193" t="s">
        <v>4</v>
      </c>
      <c r="Z4" s="23" t="s">
        <v>186</v>
      </c>
      <c r="AA4" s="26" t="s">
        <v>29</v>
      </c>
      <c r="AB4" s="23" t="s">
        <v>29</v>
      </c>
      <c r="AC4" s="23" t="s">
        <v>187</v>
      </c>
      <c r="AD4" s="23" t="s">
        <v>188</v>
      </c>
      <c r="AE4" s="23" t="s">
        <v>89</v>
      </c>
      <c r="AF4" s="2193" t="s">
        <v>4</v>
      </c>
      <c r="AG4" s="23" t="s">
        <v>186</v>
      </c>
      <c r="AH4" s="26" t="s">
        <v>29</v>
      </c>
      <c r="AI4" s="23"/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31"/>
      <c r="F5" s="31"/>
      <c r="G5" s="31"/>
      <c r="H5" s="31"/>
      <c r="I5" s="31"/>
      <c r="J5" s="31"/>
      <c r="K5" s="970"/>
      <c r="L5" s="31"/>
      <c r="M5" s="31"/>
      <c r="N5" s="31"/>
      <c r="O5" s="31"/>
      <c r="P5" s="31"/>
      <c r="Q5" s="31"/>
      <c r="R5" s="970"/>
      <c r="S5" s="31"/>
      <c r="T5" s="31"/>
      <c r="U5" s="31"/>
      <c r="V5" s="31"/>
      <c r="W5" s="31"/>
      <c r="X5" s="31"/>
      <c r="Y5" s="970"/>
      <c r="Z5" s="31"/>
      <c r="AA5" s="31"/>
      <c r="AB5" s="31"/>
      <c r="AC5" s="31"/>
      <c r="AD5" s="31"/>
      <c r="AE5" s="31"/>
      <c r="AF5" s="970"/>
      <c r="AG5" s="31"/>
      <c r="AH5" s="31"/>
      <c r="AI5" s="31"/>
      <c r="AJ5" s="32"/>
      <c r="AK5" s="33"/>
    </row>
    <row r="6" spans="1:37">
      <c r="B6" s="34"/>
      <c r="C6" s="13"/>
      <c r="D6" s="35" t="s">
        <v>8</v>
      </c>
      <c r="E6" s="36"/>
      <c r="F6" s="36"/>
      <c r="G6" s="36"/>
      <c r="H6" s="36"/>
      <c r="I6" s="36"/>
      <c r="J6" s="36"/>
      <c r="K6" s="972"/>
      <c r="L6" s="36"/>
      <c r="M6" s="36"/>
      <c r="N6" s="36"/>
      <c r="O6" s="36"/>
      <c r="P6" s="36"/>
      <c r="Q6" s="36"/>
      <c r="R6" s="972"/>
      <c r="S6" s="36"/>
      <c r="T6" s="36"/>
      <c r="U6" s="36"/>
      <c r="V6" s="36"/>
      <c r="W6" s="36"/>
      <c r="X6" s="36"/>
      <c r="Y6" s="972"/>
      <c r="Z6" s="36"/>
      <c r="AA6" s="36"/>
      <c r="AB6" s="36"/>
      <c r="AC6" s="36"/>
      <c r="AD6" s="36"/>
      <c r="AE6" s="36"/>
      <c r="AF6" s="972"/>
      <c r="AG6" s="36"/>
      <c r="AH6" s="36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43"/>
      <c r="F7" s="43"/>
      <c r="G7" s="43"/>
      <c r="H7" s="43"/>
      <c r="I7" s="43"/>
      <c r="J7" s="44"/>
      <c r="K7" s="1610"/>
      <c r="L7" s="43"/>
      <c r="M7" s="43"/>
      <c r="N7" s="43"/>
      <c r="O7" s="43"/>
      <c r="P7" s="43"/>
      <c r="Q7" s="44"/>
      <c r="R7" s="981"/>
      <c r="S7" s="44"/>
      <c r="T7" s="43"/>
      <c r="U7" s="43"/>
      <c r="V7" s="43"/>
      <c r="W7" s="43"/>
      <c r="X7" s="44"/>
      <c r="Y7" s="981"/>
      <c r="Z7" s="44"/>
      <c r="AA7" s="43"/>
      <c r="AB7" s="43"/>
      <c r="AC7" s="43"/>
      <c r="AD7" s="43"/>
      <c r="AE7" s="43"/>
      <c r="AF7" s="1610"/>
      <c r="AG7" s="44"/>
      <c r="AH7" s="43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31"/>
      <c r="F8" s="31"/>
      <c r="G8" s="31"/>
      <c r="H8" s="31"/>
      <c r="I8" s="31"/>
      <c r="J8" s="47"/>
      <c r="K8" s="970"/>
      <c r="L8" s="31"/>
      <c r="M8" s="31"/>
      <c r="N8" s="31"/>
      <c r="O8" s="31"/>
      <c r="P8" s="31"/>
      <c r="Q8" s="47"/>
      <c r="R8" s="941"/>
      <c r="S8" s="47"/>
      <c r="T8" s="31"/>
      <c r="U8" s="31"/>
      <c r="V8" s="31"/>
      <c r="W8" s="31"/>
      <c r="X8" s="47"/>
      <c r="Y8" s="941"/>
      <c r="Z8" s="47"/>
      <c r="AA8" s="31"/>
      <c r="AB8" s="31"/>
      <c r="AC8" s="31"/>
      <c r="AD8" s="31"/>
      <c r="AE8" s="31"/>
      <c r="AF8" s="970"/>
      <c r="AG8" s="47"/>
      <c r="AH8" s="31"/>
      <c r="AI8" s="31"/>
      <c r="AJ8" s="32"/>
      <c r="AK8" s="33"/>
    </row>
    <row r="9" spans="1:37">
      <c r="B9" s="34"/>
      <c r="C9" s="48"/>
      <c r="D9" s="35" t="s">
        <v>8</v>
      </c>
      <c r="E9" s="36"/>
      <c r="F9" s="36"/>
      <c r="G9" s="36"/>
      <c r="H9" s="36"/>
      <c r="I9" s="36"/>
      <c r="J9" s="36"/>
      <c r="K9" s="972"/>
      <c r="L9" s="36"/>
      <c r="M9" s="36"/>
      <c r="N9" s="36"/>
      <c r="O9" s="36"/>
      <c r="P9" s="36"/>
      <c r="Q9" s="36"/>
      <c r="R9" s="972"/>
      <c r="S9" s="36"/>
      <c r="T9" s="36"/>
      <c r="U9" s="36"/>
      <c r="V9" s="36"/>
      <c r="W9" s="36"/>
      <c r="X9" s="36"/>
      <c r="Y9" s="972"/>
      <c r="Z9" s="36"/>
      <c r="AA9" s="36"/>
      <c r="AB9" s="36"/>
      <c r="AC9" s="36"/>
      <c r="AD9" s="36"/>
      <c r="AE9" s="36"/>
      <c r="AF9" s="972"/>
      <c r="AG9" s="36"/>
      <c r="AH9" s="36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43"/>
      <c r="F10" s="43"/>
      <c r="G10" s="43"/>
      <c r="H10" s="43"/>
      <c r="I10" s="43"/>
      <c r="J10" s="44"/>
      <c r="K10" s="1610"/>
      <c r="L10" s="43"/>
      <c r="M10" s="43"/>
      <c r="N10" s="43"/>
      <c r="O10" s="43"/>
      <c r="P10" s="43"/>
      <c r="Q10" s="44"/>
      <c r="R10" s="981"/>
      <c r="S10" s="44"/>
      <c r="T10" s="43"/>
      <c r="U10" s="43"/>
      <c r="V10" s="43"/>
      <c r="W10" s="43"/>
      <c r="X10" s="44"/>
      <c r="Y10" s="981"/>
      <c r="Z10" s="44"/>
      <c r="AA10" s="43"/>
      <c r="AB10" s="43"/>
      <c r="AC10" s="43"/>
      <c r="AD10" s="43"/>
      <c r="AE10" s="43"/>
      <c r="AF10" s="1610"/>
      <c r="AG10" s="44"/>
      <c r="AH10" s="43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31"/>
      <c r="G11" s="31"/>
      <c r="H11" s="31"/>
      <c r="I11" s="31"/>
      <c r="J11" s="31"/>
      <c r="K11" s="970"/>
      <c r="L11" s="31"/>
      <c r="M11" s="31"/>
      <c r="N11" s="31"/>
      <c r="O11" s="31"/>
      <c r="P11" s="31"/>
      <c r="Q11" s="31"/>
      <c r="R11" s="970"/>
      <c r="S11" s="31"/>
      <c r="T11" s="31"/>
      <c r="U11" s="31"/>
      <c r="V11" s="31"/>
      <c r="W11" s="31"/>
      <c r="X11" s="31"/>
      <c r="Y11" s="970"/>
      <c r="Z11" s="31"/>
      <c r="AA11" s="31"/>
      <c r="AB11" s="31"/>
      <c r="AC11" s="31"/>
      <c r="AD11" s="31"/>
      <c r="AE11" s="31"/>
      <c r="AF11" s="970"/>
      <c r="AG11" s="31"/>
      <c r="AH11" s="31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47"/>
      <c r="G12" s="47"/>
      <c r="H12" s="47"/>
      <c r="I12" s="47"/>
      <c r="J12" s="36"/>
      <c r="K12" s="941"/>
      <c r="L12" s="47"/>
      <c r="M12" s="47"/>
      <c r="N12" s="47"/>
      <c r="O12" s="47"/>
      <c r="P12" s="47"/>
      <c r="Q12" s="36"/>
      <c r="R12" s="972"/>
      <c r="S12" s="36"/>
      <c r="T12" s="47"/>
      <c r="U12" s="47"/>
      <c r="V12" s="47"/>
      <c r="W12" s="47"/>
      <c r="X12" s="36"/>
      <c r="Y12" s="972"/>
      <c r="Z12" s="36"/>
      <c r="AA12" s="47"/>
      <c r="AB12" s="47"/>
      <c r="AC12" s="47"/>
      <c r="AD12" s="47"/>
      <c r="AE12" s="47"/>
      <c r="AF12" s="941"/>
      <c r="AG12" s="36"/>
      <c r="AH12" s="47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52"/>
      <c r="G13" s="52"/>
      <c r="H13" s="53"/>
      <c r="I13" s="53"/>
      <c r="J13" s="43"/>
      <c r="K13" s="946"/>
      <c r="L13" s="53"/>
      <c r="M13" s="52"/>
      <c r="N13" s="52"/>
      <c r="O13" s="53"/>
      <c r="P13" s="53"/>
      <c r="Q13" s="43"/>
      <c r="R13" s="1610"/>
      <c r="S13" s="43"/>
      <c r="T13" s="52"/>
      <c r="U13" s="52"/>
      <c r="V13" s="53"/>
      <c r="W13" s="53"/>
      <c r="X13" s="43"/>
      <c r="Y13" s="1610"/>
      <c r="Z13" s="43"/>
      <c r="AA13" s="52"/>
      <c r="AB13" s="52"/>
      <c r="AC13" s="52"/>
      <c r="AD13" s="52"/>
      <c r="AE13" s="52"/>
      <c r="AF13" s="948"/>
      <c r="AG13" s="43"/>
      <c r="AH13" s="52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55"/>
      <c r="G14" s="55"/>
      <c r="H14" s="55"/>
      <c r="I14" s="55"/>
      <c r="J14" s="47"/>
      <c r="K14" s="938"/>
      <c r="L14" s="55"/>
      <c r="M14" s="55"/>
      <c r="N14" s="55"/>
      <c r="O14" s="55"/>
      <c r="P14" s="55"/>
      <c r="Q14" s="47"/>
      <c r="R14" s="941"/>
      <c r="S14" s="47"/>
      <c r="T14" s="55"/>
      <c r="U14" s="55"/>
      <c r="V14" s="55"/>
      <c r="W14" s="55"/>
      <c r="X14" s="47"/>
      <c r="Y14" s="941"/>
      <c r="Z14" s="47"/>
      <c r="AA14" s="55"/>
      <c r="AB14" s="55"/>
      <c r="AC14" s="55"/>
      <c r="AD14" s="55"/>
      <c r="AE14" s="55"/>
      <c r="AF14" s="938"/>
      <c r="AG14" s="47"/>
      <c r="AH14" s="55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47"/>
      <c r="G15" s="47"/>
      <c r="H15" s="47"/>
      <c r="I15" s="47"/>
      <c r="J15" s="57"/>
      <c r="K15" s="941"/>
      <c r="L15" s="47"/>
      <c r="M15" s="47"/>
      <c r="N15" s="47"/>
      <c r="O15" s="47"/>
      <c r="P15" s="47"/>
      <c r="Q15" s="57"/>
      <c r="R15" s="1613"/>
      <c r="S15" s="57"/>
      <c r="T15" s="47"/>
      <c r="U15" s="47"/>
      <c r="V15" s="47"/>
      <c r="W15" s="47"/>
      <c r="X15" s="47"/>
      <c r="Y15" s="941"/>
      <c r="Z15" s="47"/>
      <c r="AA15" s="47"/>
      <c r="AB15" s="47"/>
      <c r="AD15" s="47"/>
      <c r="AE15" s="47"/>
      <c r="AF15" s="941"/>
      <c r="AG15" s="47"/>
      <c r="AH15" s="47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52"/>
      <c r="G16" s="52"/>
      <c r="H16" s="53"/>
      <c r="I16" s="53"/>
      <c r="J16" s="52"/>
      <c r="K16" s="946"/>
      <c r="L16" s="53"/>
      <c r="M16" s="52"/>
      <c r="N16" s="52"/>
      <c r="O16" s="53"/>
      <c r="P16" s="53"/>
      <c r="Q16" s="52"/>
      <c r="R16" s="948"/>
      <c r="S16" s="52"/>
      <c r="T16" s="52"/>
      <c r="U16" s="52"/>
      <c r="V16" s="53"/>
      <c r="W16" s="53"/>
      <c r="X16" s="52"/>
      <c r="Y16" s="948"/>
      <c r="Z16" s="52"/>
      <c r="AA16" s="52"/>
      <c r="AB16" s="52"/>
      <c r="AC16" s="52"/>
      <c r="AD16" s="52"/>
      <c r="AE16" s="52"/>
      <c r="AF16" s="948"/>
      <c r="AG16" s="52"/>
      <c r="AH16" s="52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55"/>
      <c r="G17" s="55"/>
      <c r="H17" s="55"/>
      <c r="I17" s="55"/>
      <c r="J17" s="55"/>
      <c r="K17" s="938"/>
      <c r="L17" s="55"/>
      <c r="M17" s="55"/>
      <c r="N17" s="55"/>
      <c r="O17" s="55"/>
      <c r="P17" s="55"/>
      <c r="Q17" s="55"/>
      <c r="R17" s="938"/>
      <c r="S17" s="55"/>
      <c r="T17" s="55"/>
      <c r="U17" s="55"/>
      <c r="V17" s="55"/>
      <c r="W17" s="55"/>
      <c r="X17" s="55"/>
      <c r="Y17" s="938"/>
      <c r="Z17" s="55"/>
      <c r="AA17" s="55"/>
      <c r="AB17" s="55"/>
      <c r="AC17" s="55"/>
      <c r="AD17" s="55"/>
      <c r="AE17" s="55"/>
      <c r="AF17" s="938"/>
      <c r="AG17" s="55"/>
      <c r="AH17" s="55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47"/>
      <c r="G18" s="47"/>
      <c r="H18" s="47"/>
      <c r="I18" s="47"/>
      <c r="J18" s="47"/>
      <c r="K18" s="941"/>
      <c r="L18" s="47"/>
      <c r="M18" s="47"/>
      <c r="N18" s="47"/>
      <c r="O18" s="47"/>
      <c r="P18" s="47"/>
      <c r="Q18" s="47"/>
      <c r="R18" s="941"/>
      <c r="S18" s="47"/>
      <c r="T18" s="47"/>
      <c r="U18" s="47"/>
      <c r="V18" s="47"/>
      <c r="W18" s="47"/>
      <c r="X18" s="47"/>
      <c r="Y18" s="941"/>
      <c r="Z18" s="47"/>
      <c r="AA18" s="47"/>
      <c r="AB18" s="47"/>
      <c r="AC18" s="47"/>
      <c r="AD18" s="47"/>
      <c r="AE18" s="47"/>
      <c r="AF18" s="941"/>
      <c r="AG18" s="47"/>
      <c r="AH18" s="47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52"/>
      <c r="G19" s="52"/>
      <c r="H19" s="53"/>
      <c r="I19" s="53"/>
      <c r="J19" s="52"/>
      <c r="K19" s="946"/>
      <c r="L19" s="53"/>
      <c r="M19" s="52"/>
      <c r="N19" s="52"/>
      <c r="O19" s="53"/>
      <c r="P19" s="53"/>
      <c r="Q19" s="52"/>
      <c r="R19" s="948"/>
      <c r="S19" s="52"/>
      <c r="T19" s="52"/>
      <c r="U19" s="52"/>
      <c r="V19" s="53"/>
      <c r="W19" s="53"/>
      <c r="X19" s="52"/>
      <c r="Y19" s="948"/>
      <c r="Z19" s="52"/>
      <c r="AA19" s="52"/>
      <c r="AB19" s="52"/>
      <c r="AC19" s="52"/>
      <c r="AD19" s="52"/>
      <c r="AE19" s="52"/>
      <c r="AF19" s="948"/>
      <c r="AG19" s="52"/>
      <c r="AH19" s="52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55"/>
      <c r="G20" s="55"/>
      <c r="H20" s="55"/>
      <c r="I20" s="55"/>
      <c r="J20" s="55"/>
      <c r="K20" s="938"/>
      <c r="L20" s="55"/>
      <c r="M20" s="55"/>
      <c r="N20" s="55"/>
      <c r="O20" s="55"/>
      <c r="P20" s="55"/>
      <c r="Q20" s="55"/>
      <c r="R20" s="938"/>
      <c r="S20" s="55"/>
      <c r="T20" s="55"/>
      <c r="U20" s="55"/>
      <c r="V20" s="55"/>
      <c r="W20" s="55"/>
      <c r="X20" s="55"/>
      <c r="Y20" s="938"/>
      <c r="Z20" s="55"/>
      <c r="AA20" s="55"/>
      <c r="AB20" s="55"/>
      <c r="AC20" s="55"/>
      <c r="AD20" s="55"/>
      <c r="AE20" s="55"/>
      <c r="AF20" s="938"/>
      <c r="AG20" s="55"/>
      <c r="AH20" s="55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47"/>
      <c r="G21" s="47"/>
      <c r="H21" s="47"/>
      <c r="I21" s="47"/>
      <c r="J21" s="47"/>
      <c r="K21" s="941"/>
      <c r="L21" s="47"/>
      <c r="M21" s="47"/>
      <c r="N21" s="47"/>
      <c r="O21" s="47"/>
      <c r="P21" s="47"/>
      <c r="Q21" s="47"/>
      <c r="R21" s="941"/>
      <c r="S21" s="47"/>
      <c r="T21" s="47"/>
      <c r="U21" s="47"/>
      <c r="V21" s="47"/>
      <c r="W21" s="47"/>
      <c r="X21" s="47"/>
      <c r="Y21" s="941"/>
      <c r="Z21" s="47"/>
      <c r="AA21" s="47"/>
      <c r="AB21" s="47"/>
      <c r="AC21" s="47"/>
      <c r="AD21" s="47"/>
      <c r="AE21" s="47"/>
      <c r="AF21" s="941"/>
      <c r="AG21" s="47"/>
      <c r="AH21" s="47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52"/>
      <c r="G22" s="52"/>
      <c r="H22" s="53"/>
      <c r="I22" s="53"/>
      <c r="J22" s="52"/>
      <c r="K22" s="946"/>
      <c r="L22" s="53"/>
      <c r="M22" s="52"/>
      <c r="N22" s="52"/>
      <c r="O22" s="53"/>
      <c r="P22" s="53"/>
      <c r="Q22" s="52"/>
      <c r="R22" s="948"/>
      <c r="S22" s="52"/>
      <c r="T22" s="52"/>
      <c r="U22" s="52"/>
      <c r="V22" s="53"/>
      <c r="W22" s="53"/>
      <c r="X22" s="52"/>
      <c r="Y22" s="948"/>
      <c r="Z22" s="52"/>
      <c r="AA22" s="52"/>
      <c r="AB22" s="52"/>
      <c r="AC22" s="52"/>
      <c r="AD22" s="52"/>
      <c r="AE22" s="52"/>
      <c r="AF22" s="948"/>
      <c r="AG22" s="52"/>
      <c r="AH22" s="52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55"/>
      <c r="G23" s="55"/>
      <c r="H23" s="55"/>
      <c r="I23" s="55"/>
      <c r="J23" s="55"/>
      <c r="K23" s="938"/>
      <c r="L23" s="55"/>
      <c r="M23" s="55"/>
      <c r="N23" s="55"/>
      <c r="O23" s="55"/>
      <c r="P23" s="55"/>
      <c r="Q23" s="55"/>
      <c r="R23" s="938"/>
      <c r="S23" s="55"/>
      <c r="T23" s="55"/>
      <c r="U23" s="55"/>
      <c r="V23" s="55"/>
      <c r="W23" s="55"/>
      <c r="X23" s="55"/>
      <c r="Y23" s="938"/>
      <c r="Z23" s="55"/>
      <c r="AA23" s="55"/>
      <c r="AB23" s="55"/>
      <c r="AC23" s="55"/>
      <c r="AD23" s="55"/>
      <c r="AE23" s="55"/>
      <c r="AF23" s="938"/>
      <c r="AG23" s="55"/>
      <c r="AH23" s="55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47"/>
      <c r="G24" s="47"/>
      <c r="H24" s="47"/>
      <c r="I24" s="47"/>
      <c r="J24" s="47"/>
      <c r="K24" s="941"/>
      <c r="L24" s="47"/>
      <c r="M24" s="47"/>
      <c r="N24" s="47"/>
      <c r="O24" s="47"/>
      <c r="P24" s="47"/>
      <c r="Q24" s="47"/>
      <c r="R24" s="941"/>
      <c r="S24" s="47"/>
      <c r="T24" s="47"/>
      <c r="U24" s="47"/>
      <c r="V24" s="47"/>
      <c r="W24" s="47"/>
      <c r="X24" s="47"/>
      <c r="Y24" s="941"/>
      <c r="Z24" s="47"/>
      <c r="AA24" s="47"/>
      <c r="AB24" s="47"/>
      <c r="AC24" s="47"/>
      <c r="AD24" s="47"/>
      <c r="AE24" s="47"/>
      <c r="AF24" s="941"/>
      <c r="AG24" s="47"/>
      <c r="AH24" s="47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52"/>
      <c r="G25" s="52"/>
      <c r="H25" s="53"/>
      <c r="I25" s="53"/>
      <c r="J25" s="44"/>
      <c r="K25" s="946"/>
      <c r="L25" s="53"/>
      <c r="M25" s="52"/>
      <c r="N25" s="52"/>
      <c r="O25" s="53"/>
      <c r="P25" s="53"/>
      <c r="Q25" s="44"/>
      <c r="R25" s="981"/>
      <c r="S25" s="44"/>
      <c r="T25" s="52"/>
      <c r="U25" s="52"/>
      <c r="V25" s="53"/>
      <c r="W25" s="53"/>
      <c r="X25" s="44"/>
      <c r="Y25" s="981"/>
      <c r="Z25" s="44"/>
      <c r="AA25" s="52"/>
      <c r="AB25" s="52"/>
      <c r="AC25" s="52"/>
      <c r="AD25" s="52"/>
      <c r="AE25" s="52"/>
      <c r="AF25" s="948"/>
      <c r="AG25" s="44"/>
      <c r="AH25" s="52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55"/>
      <c r="G26" s="55"/>
      <c r="H26" s="55"/>
      <c r="I26" s="55"/>
      <c r="J26" s="55"/>
      <c r="K26" s="938"/>
      <c r="L26" s="55"/>
      <c r="M26" s="69"/>
      <c r="N26" s="55"/>
      <c r="O26" s="55"/>
      <c r="P26" s="55"/>
      <c r="Q26" s="55"/>
      <c r="R26" s="938"/>
      <c r="S26" s="55"/>
      <c r="T26" s="69"/>
      <c r="U26" s="55"/>
      <c r="V26" s="55"/>
      <c r="W26" s="55"/>
      <c r="X26" s="55"/>
      <c r="Y26" s="938"/>
      <c r="Z26" s="55"/>
      <c r="AA26" s="69"/>
      <c r="AB26" s="69"/>
      <c r="AC26" s="55"/>
      <c r="AD26" s="55"/>
      <c r="AE26" s="55"/>
      <c r="AF26" s="938"/>
      <c r="AG26" s="55"/>
      <c r="AH26" s="6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72"/>
      <c r="G27" s="72"/>
      <c r="H27" s="72"/>
      <c r="I27" s="72"/>
      <c r="J27" s="72"/>
      <c r="K27" s="1615"/>
      <c r="L27" s="72"/>
      <c r="M27" s="72"/>
      <c r="N27" s="72"/>
      <c r="O27" s="72"/>
      <c r="P27" s="72"/>
      <c r="Q27" s="72"/>
      <c r="R27" s="1615"/>
      <c r="S27" s="72"/>
      <c r="T27" s="72"/>
      <c r="U27" s="72"/>
      <c r="V27" s="72"/>
      <c r="W27" s="72"/>
      <c r="X27" s="72"/>
      <c r="Y27" s="1615"/>
      <c r="Z27" s="72"/>
      <c r="AA27" s="72"/>
      <c r="AB27" s="72"/>
      <c r="AC27" s="72"/>
      <c r="AD27" s="72"/>
      <c r="AE27" s="72"/>
      <c r="AF27" s="1615"/>
      <c r="AG27" s="72"/>
      <c r="AH27" s="72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194">
        <v>1</v>
      </c>
      <c r="AJ30" s="17"/>
      <c r="AK30" s="17"/>
      <c r="AL30" s="79" t="s">
        <v>505</v>
      </c>
      <c r="AM30" s="80" t="s">
        <v>22</v>
      </c>
      <c r="AN30" s="18"/>
    </row>
    <row r="31" spans="1:40" ht="15">
      <c r="B31" s="15" t="s">
        <v>2</v>
      </c>
      <c r="C31" s="81" t="s">
        <v>23</v>
      </c>
      <c r="D31" s="22"/>
      <c r="E31" s="23" t="s">
        <v>186</v>
      </c>
      <c r="F31" s="26" t="s">
        <v>29</v>
      </c>
      <c r="G31" s="23" t="s">
        <v>29</v>
      </c>
      <c r="H31" s="23" t="s">
        <v>187</v>
      </c>
      <c r="I31" s="23" t="s">
        <v>188</v>
      </c>
      <c r="J31" s="23" t="s">
        <v>89</v>
      </c>
      <c r="K31" s="2193" t="s">
        <v>4</v>
      </c>
      <c r="L31" s="23" t="s">
        <v>186</v>
      </c>
      <c r="M31" s="26" t="s">
        <v>29</v>
      </c>
      <c r="N31" s="23" t="s">
        <v>62</v>
      </c>
      <c r="O31" s="23" t="s">
        <v>187</v>
      </c>
      <c r="P31" s="23" t="s">
        <v>188</v>
      </c>
      <c r="Q31" s="23" t="s">
        <v>89</v>
      </c>
      <c r="R31" s="2193" t="s">
        <v>4</v>
      </c>
      <c r="S31" s="23" t="s">
        <v>186</v>
      </c>
      <c r="T31" s="2195" t="s">
        <v>29</v>
      </c>
      <c r="U31" s="23" t="s">
        <v>62</v>
      </c>
      <c r="V31" s="23" t="s">
        <v>187</v>
      </c>
      <c r="W31" s="23" t="s">
        <v>188</v>
      </c>
      <c r="X31" s="23" t="s">
        <v>89</v>
      </c>
      <c r="Y31" s="2196" t="s">
        <v>4</v>
      </c>
      <c r="Z31" s="1186" t="s">
        <v>186</v>
      </c>
      <c r="AA31" s="26" t="s">
        <v>29</v>
      </c>
      <c r="AB31" s="23" t="s">
        <v>62</v>
      </c>
      <c r="AC31" s="1186" t="s">
        <v>187</v>
      </c>
      <c r="AD31" s="23" t="s">
        <v>188</v>
      </c>
      <c r="AE31" s="23" t="s">
        <v>89</v>
      </c>
      <c r="AF31" s="2193" t="s">
        <v>4</v>
      </c>
      <c r="AG31" s="23" t="s">
        <v>186</v>
      </c>
      <c r="AH31" s="26" t="s">
        <v>29</v>
      </c>
      <c r="AI31" s="2197" t="s">
        <v>506</v>
      </c>
      <c r="AJ31" s="82" t="s">
        <v>4</v>
      </c>
      <c r="AK31" s="28" t="s">
        <v>5</v>
      </c>
      <c r="AL31" s="80" t="s">
        <v>187</v>
      </c>
      <c r="AM31" s="80"/>
      <c r="AN31" s="80"/>
    </row>
    <row r="32" spans="1:40" ht="44.85" customHeight="1">
      <c r="B32" s="83"/>
      <c r="C32" s="12" t="s">
        <v>17</v>
      </c>
      <c r="D32" s="30" t="s">
        <v>7</v>
      </c>
      <c r="E32" s="1793" t="s">
        <v>507</v>
      </c>
      <c r="F32" s="1783" t="s">
        <v>508</v>
      </c>
      <c r="G32" s="1783" t="s">
        <v>509</v>
      </c>
      <c r="H32" s="2198"/>
      <c r="I32" s="1321"/>
      <c r="J32" s="1321"/>
      <c r="K32" s="1752"/>
      <c r="L32" s="2199"/>
      <c r="M32" s="2199"/>
      <c r="N32" s="2200"/>
      <c r="O32" s="2201"/>
      <c r="P32" s="2200"/>
      <c r="Q32" s="1321"/>
      <c r="R32" s="1752"/>
      <c r="S32" s="1793" t="s">
        <v>510</v>
      </c>
      <c r="T32" s="2202" t="s">
        <v>511</v>
      </c>
      <c r="U32" s="1321"/>
      <c r="V32" s="2198"/>
      <c r="W32" s="1321"/>
      <c r="X32" s="1321"/>
      <c r="Y32" s="1751"/>
      <c r="Z32" s="2203"/>
      <c r="AA32" s="2199"/>
      <c r="AB32" s="2200"/>
      <c r="AC32" s="2204"/>
      <c r="AD32" s="2200"/>
      <c r="AE32" s="1321"/>
      <c r="AF32" s="1752"/>
      <c r="AG32" s="1321"/>
      <c r="AH32" s="1321"/>
      <c r="AI32" s="2205"/>
      <c r="AJ32" s="32"/>
      <c r="AK32" s="33"/>
      <c r="AL32" s="341" t="s">
        <v>512</v>
      </c>
    </row>
    <row r="33" spans="1:39" ht="56.85" customHeight="1">
      <c r="B33" s="91"/>
      <c r="C33" s="12"/>
      <c r="D33" s="35" t="s">
        <v>8</v>
      </c>
      <c r="E33" s="2206"/>
      <c r="F33" s="1922"/>
      <c r="G33" s="1235"/>
      <c r="H33" s="2207"/>
      <c r="I33" s="1224"/>
      <c r="J33" s="2208" t="s">
        <v>513</v>
      </c>
      <c r="K33" s="2209" t="s">
        <v>513</v>
      </c>
      <c r="L33" s="1238"/>
      <c r="M33" s="1194"/>
      <c r="N33" s="1194"/>
      <c r="O33" s="2210"/>
      <c r="P33" s="1194"/>
      <c r="Q33" s="2211" t="s">
        <v>452</v>
      </c>
      <c r="R33" s="2212" t="s">
        <v>452</v>
      </c>
      <c r="S33" s="2206"/>
      <c r="T33" s="1922"/>
      <c r="U33" s="1235"/>
      <c r="V33" s="2207"/>
      <c r="W33" s="1224"/>
      <c r="X33" s="2208" t="s">
        <v>513</v>
      </c>
      <c r="Y33" s="2213" t="s">
        <v>452</v>
      </c>
      <c r="Z33" s="2214" t="s">
        <v>514</v>
      </c>
      <c r="AA33" s="1230" t="s">
        <v>515</v>
      </c>
      <c r="AB33" s="2215" t="s">
        <v>516</v>
      </c>
      <c r="AC33" s="2216"/>
      <c r="AD33" s="1194"/>
      <c r="AE33" s="1194"/>
      <c r="AF33" s="1193"/>
      <c r="AG33" s="2206"/>
      <c r="AH33" s="1922"/>
      <c r="AI33" s="2217" t="s">
        <v>31</v>
      </c>
      <c r="AJ33" s="37">
        <f>SUM(E33:Q33)</f>
        <v>0</v>
      </c>
      <c r="AK33" s="38">
        <f>SUM(E34:Q34)</f>
        <v>0</v>
      </c>
    </row>
    <row r="34" spans="1:39" ht="37.700000000000003" customHeight="1">
      <c r="A34" s="39"/>
      <c r="B34" s="97"/>
      <c r="C34" s="98">
        <f>SUM(AJ32:AK34)</f>
        <v>0</v>
      </c>
      <c r="D34" s="42" t="s">
        <v>9</v>
      </c>
      <c r="E34" s="1325"/>
      <c r="F34" s="1326"/>
      <c r="G34" s="1326"/>
      <c r="H34" s="2218"/>
      <c r="I34" s="1245"/>
      <c r="J34" s="1326"/>
      <c r="K34" s="1756"/>
      <c r="L34" s="1927"/>
      <c r="M34" s="1326"/>
      <c r="N34" s="1326"/>
      <c r="O34" s="1926"/>
      <c r="P34" s="1326"/>
      <c r="Q34" s="1326"/>
      <c r="R34" s="1756"/>
      <c r="S34" s="2219" t="s">
        <v>11</v>
      </c>
      <c r="T34" s="1326"/>
      <c r="U34" s="1326"/>
      <c r="V34" s="2218"/>
      <c r="W34" s="1245"/>
      <c r="X34" s="1326"/>
      <c r="Y34" s="2220" t="s">
        <v>517</v>
      </c>
      <c r="Z34" s="2221" t="s">
        <v>518</v>
      </c>
      <c r="AA34" s="1925" t="s">
        <v>519</v>
      </c>
      <c r="AB34" s="1326"/>
      <c r="AC34" s="2222" t="s">
        <v>518</v>
      </c>
      <c r="AD34" s="1927" t="s">
        <v>520</v>
      </c>
      <c r="AE34" s="1326"/>
      <c r="AF34" s="1756"/>
      <c r="AG34" s="1326"/>
      <c r="AH34" s="1326"/>
      <c r="AI34" s="2223"/>
      <c r="AJ34" s="45"/>
      <c r="AK34" s="33"/>
      <c r="AL34" s="102"/>
    </row>
    <row r="35" spans="1:39" ht="31.15" customHeight="1">
      <c r="B35" s="83"/>
      <c r="C35" s="12" t="s">
        <v>11</v>
      </c>
      <c r="D35" s="30" t="s">
        <v>7</v>
      </c>
      <c r="E35" s="1320" t="s">
        <v>521</v>
      </c>
      <c r="F35" s="1321" t="s">
        <v>522</v>
      </c>
      <c r="G35" s="1321"/>
      <c r="H35" s="1321"/>
      <c r="I35" s="1321"/>
      <c r="J35" s="1321"/>
      <c r="K35" s="1752"/>
      <c r="L35" s="1321"/>
      <c r="M35" s="1321"/>
      <c r="N35" s="1321" t="s">
        <v>523</v>
      </c>
      <c r="O35" s="1321"/>
      <c r="P35" s="1321"/>
      <c r="Q35" s="1321"/>
      <c r="R35" s="1752"/>
      <c r="S35" s="1321"/>
      <c r="T35" s="1321"/>
      <c r="U35" s="1321"/>
      <c r="V35" s="1783" t="s">
        <v>524</v>
      </c>
      <c r="W35" s="1321"/>
      <c r="X35" s="1321"/>
      <c r="Y35" s="1751"/>
      <c r="Z35" s="1751"/>
      <c r="AA35" s="1321"/>
      <c r="AB35" s="1321"/>
      <c r="AC35" s="1751"/>
      <c r="AD35" s="2224" t="s">
        <v>525</v>
      </c>
      <c r="AE35" s="1321"/>
      <c r="AF35" s="1752"/>
      <c r="AG35" s="1321"/>
      <c r="AH35" s="1321"/>
      <c r="AI35" s="2225" t="s">
        <v>526</v>
      </c>
      <c r="AJ35" s="32"/>
      <c r="AK35" s="33"/>
      <c r="AL35" s="80" t="s">
        <v>24</v>
      </c>
      <c r="AM35" s="80" t="s">
        <v>24</v>
      </c>
    </row>
    <row r="36" spans="1:39" ht="33.75">
      <c r="B36" s="91"/>
      <c r="C36" s="12"/>
      <c r="D36" s="35" t="s">
        <v>8</v>
      </c>
      <c r="E36" s="1321" t="s">
        <v>522</v>
      </c>
      <c r="F36" s="1194"/>
      <c r="G36" s="1194"/>
      <c r="H36" s="1194"/>
      <c r="I36" s="1194"/>
      <c r="J36" s="1194"/>
      <c r="K36" s="1193"/>
      <c r="L36" s="1194"/>
      <c r="M36" s="1194"/>
      <c r="N36" s="1194"/>
      <c r="O36" s="1194"/>
      <c r="P36" s="1194"/>
      <c r="Q36" s="1194"/>
      <c r="R36" s="1193"/>
      <c r="S36" s="1194"/>
      <c r="T36" s="1194"/>
      <c r="U36" s="1194"/>
      <c r="V36" s="1238" t="s">
        <v>527</v>
      </c>
      <c r="W36" s="1194"/>
      <c r="X36" s="1194"/>
      <c r="Y36" s="1195"/>
      <c r="Z36" s="1195"/>
      <c r="AA36" s="1194"/>
      <c r="AB36" s="1194"/>
      <c r="AC36" s="1195"/>
      <c r="AD36" s="1194"/>
      <c r="AE36" s="1194"/>
      <c r="AF36" s="1193"/>
      <c r="AG36" s="1194"/>
      <c r="AH36" s="1194"/>
      <c r="AI36" s="2226" t="s">
        <v>528</v>
      </c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 ht="33.75">
      <c r="A37" s="39"/>
      <c r="B37" s="97"/>
      <c r="C37" s="98">
        <f>SUM(AJ35:AK37)</f>
        <v>0</v>
      </c>
      <c r="D37" s="42" t="s">
        <v>9</v>
      </c>
      <c r="E37" s="1325"/>
      <c r="F37" s="1326"/>
      <c r="G37" s="1326"/>
      <c r="H37" s="1326"/>
      <c r="I37" s="1326"/>
      <c r="J37" s="1326"/>
      <c r="K37" s="1756"/>
      <c r="L37" s="1326"/>
      <c r="M37" s="1326"/>
      <c r="N37" s="1326"/>
      <c r="O37" s="1326"/>
      <c r="P37" s="1326"/>
      <c r="Q37" s="1326"/>
      <c r="R37" s="1756"/>
      <c r="S37" s="1326"/>
      <c r="T37" s="1326"/>
      <c r="U37" s="1326"/>
      <c r="V37" s="1767" t="s">
        <v>529</v>
      </c>
      <c r="W37" s="1326"/>
      <c r="X37" s="1326"/>
      <c r="Y37" s="1755"/>
      <c r="Z37" s="1755"/>
      <c r="AA37" s="1326"/>
      <c r="AB37" s="1326"/>
      <c r="AC37" s="1755"/>
      <c r="AD37" s="1326"/>
      <c r="AE37" s="1326"/>
      <c r="AF37" s="1756"/>
      <c r="AG37" s="1326"/>
      <c r="AH37" s="1326"/>
      <c r="AI37" s="2227" t="s">
        <v>530</v>
      </c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>
        <f t="shared" ref="E43:AI43" si="3">SUM(E32:E37)</f>
        <v>0</v>
      </c>
      <c r="F43" s="131">
        <f t="shared" si="3"/>
        <v>0</v>
      </c>
      <c r="G43" s="131">
        <f t="shared" si="3"/>
        <v>0</v>
      </c>
      <c r="H43" s="131">
        <f t="shared" si="3"/>
        <v>0</v>
      </c>
      <c r="I43" s="131">
        <f t="shared" si="3"/>
        <v>0</v>
      </c>
      <c r="J43" s="131">
        <f t="shared" si="3"/>
        <v>0</v>
      </c>
      <c r="K43" s="131">
        <f t="shared" si="3"/>
        <v>0</v>
      </c>
      <c r="L43" s="131">
        <f t="shared" si="3"/>
        <v>0</v>
      </c>
      <c r="M43" s="131">
        <f t="shared" si="3"/>
        <v>0</v>
      </c>
      <c r="N43" s="131">
        <f t="shared" si="3"/>
        <v>0</v>
      </c>
      <c r="O43" s="131">
        <f t="shared" si="3"/>
        <v>0</v>
      </c>
      <c r="P43" s="131">
        <f t="shared" si="3"/>
        <v>0</v>
      </c>
      <c r="Q43" s="131">
        <f t="shared" si="3"/>
        <v>0</v>
      </c>
      <c r="R43" s="131">
        <f t="shared" si="3"/>
        <v>0</v>
      </c>
      <c r="S43" s="131">
        <f t="shared" si="3"/>
        <v>0</v>
      </c>
      <c r="T43" s="131">
        <f t="shared" si="3"/>
        <v>0</v>
      </c>
      <c r="U43" s="131">
        <f t="shared" si="3"/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>
        <f>SUM(E43:AD43)</f>
        <v>0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>
        <f t="shared" ref="E44:AI44" si="4">IF(E43=0,1,"ERRORE")</f>
        <v>1</v>
      </c>
      <c r="F44" s="137">
        <f t="shared" si="4"/>
        <v>1</v>
      </c>
      <c r="G44" s="137">
        <f t="shared" si="4"/>
        <v>1</v>
      </c>
      <c r="H44" s="137">
        <f t="shared" si="4"/>
        <v>1</v>
      </c>
      <c r="I44" s="137">
        <f t="shared" si="4"/>
        <v>1</v>
      </c>
      <c r="J44" s="137">
        <f t="shared" si="4"/>
        <v>1</v>
      </c>
      <c r="K44" s="137">
        <f t="shared" si="4"/>
        <v>1</v>
      </c>
      <c r="L44" s="137">
        <f t="shared" si="4"/>
        <v>1</v>
      </c>
      <c r="M44" s="137">
        <f t="shared" si="4"/>
        <v>1</v>
      </c>
      <c r="N44" s="137">
        <f t="shared" si="4"/>
        <v>1</v>
      </c>
      <c r="O44" s="137">
        <f t="shared" si="4"/>
        <v>1</v>
      </c>
      <c r="P44" s="137">
        <f t="shared" si="4"/>
        <v>1</v>
      </c>
      <c r="Q44" s="137">
        <f t="shared" si="4"/>
        <v>1</v>
      </c>
      <c r="R44" s="137">
        <f t="shared" si="4"/>
        <v>1</v>
      </c>
      <c r="S44" s="137">
        <f t="shared" si="4"/>
        <v>1</v>
      </c>
      <c r="T44" s="137">
        <f t="shared" si="4"/>
        <v>1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 hidden="1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 hidden="1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 hidden="1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 hidden="1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 hidden="1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 hidden="1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 hidden="1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 hidden="1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 hidden="1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 hidden="1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 hidden="1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 hidden="1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 hidden="1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 hidden="1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 hidden="1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 hidden="1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 hidden="1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 hidden="1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 hidden="1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 hidden="1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 hidden="1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 hidden="1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 hidden="1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 hidden="1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 hidden="1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 hidden="1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 hidden="1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 hidden="1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 hidden="1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 hidden="1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 hidden="1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 hidden="1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 hidden="1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 hidden="1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 hidden="1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 hidden="1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 hidden="1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 hidden="1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 hidden="1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 hidden="1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 hidden="1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 hidden="1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 hidden="1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hidden="1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 hidden="1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 hidden="1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 hidden="1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 hidden="1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 hidden="1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 hidden="1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hidden="1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 hidden="1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 hidden="1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 hidden="1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 hidden="1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 hidden="1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 hidden="1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 hidden="1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 hidden="1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 hidden="1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 hidden="1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 hidden="1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 hidden="1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 hidden="1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 hidden="1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3" spans="1:38">
      <c r="AE113" t="s">
        <v>44</v>
      </c>
    </row>
    <row r="114" spans="1:38" hidden="1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 hidden="1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 hidden="1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hidden="1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 hidden="1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 hidden="1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 hidden="1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 hidden="1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 hidden="1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 hidden="1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 hidden="1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 hidden="1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 hidden="1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 hidden="1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 hidden="1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hidden="1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hidden="1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 hidden="1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 hidden="1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 hidden="1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 hidden="1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 hidden="1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 hidden="1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 hidden="1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 hidden="1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 hidden="1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 hidden="1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 hidden="1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 hidden="1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 hidden="1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 hidden="1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 hidden="1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 hidden="1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 hidden="1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 hidden="1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 t="s">
        <v>11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144" t="s">
        <v>186</v>
      </c>
      <c r="F153" s="144" t="s">
        <v>29</v>
      </c>
      <c r="G153" s="144" t="s">
        <v>29</v>
      </c>
      <c r="H153" s="144" t="s">
        <v>187</v>
      </c>
      <c r="I153" s="144" t="s">
        <v>188</v>
      </c>
      <c r="J153" s="144" t="s">
        <v>89</v>
      </c>
      <c r="K153" s="1477" t="s">
        <v>4</v>
      </c>
      <c r="L153" s="144" t="s">
        <v>186</v>
      </c>
      <c r="M153" s="144" t="s">
        <v>29</v>
      </c>
      <c r="N153" s="144" t="s">
        <v>29</v>
      </c>
      <c r="O153" s="144" t="s">
        <v>187</v>
      </c>
      <c r="P153" s="144" t="s">
        <v>188</v>
      </c>
      <c r="Q153" s="144" t="s">
        <v>89</v>
      </c>
      <c r="R153" s="1477" t="s">
        <v>4</v>
      </c>
      <c r="S153" s="144" t="s">
        <v>186</v>
      </c>
      <c r="T153" s="144" t="s">
        <v>29</v>
      </c>
      <c r="U153" s="144" t="s">
        <v>29</v>
      </c>
      <c r="V153" s="144" t="s">
        <v>187</v>
      </c>
      <c r="W153" s="144" t="s">
        <v>188</v>
      </c>
      <c r="X153" s="144" t="s">
        <v>89</v>
      </c>
      <c r="Y153" s="1478" t="s">
        <v>4</v>
      </c>
      <c r="Z153" s="1478" t="s">
        <v>186</v>
      </c>
      <c r="AA153" s="144" t="s">
        <v>29</v>
      </c>
      <c r="AB153" s="144" t="s">
        <v>29</v>
      </c>
      <c r="AC153" s="1478" t="s">
        <v>187</v>
      </c>
      <c r="AD153" s="144" t="s">
        <v>188</v>
      </c>
      <c r="AE153" s="144" t="s">
        <v>89</v>
      </c>
      <c r="AF153" s="1477" t="s">
        <v>4</v>
      </c>
      <c r="AG153" s="144" t="s">
        <v>186</v>
      </c>
      <c r="AH153" s="144" t="s">
        <v>29</v>
      </c>
      <c r="AI153" s="144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1479" t="s">
        <v>31</v>
      </c>
      <c r="F154" s="1479" t="s">
        <v>31</v>
      </c>
      <c r="G154" s="1479" t="s">
        <v>31</v>
      </c>
      <c r="H154" s="1479" t="s">
        <v>31</v>
      </c>
      <c r="I154" s="1479" t="s">
        <v>31</v>
      </c>
      <c r="J154" s="1483" t="s">
        <v>31</v>
      </c>
      <c r="K154" s="1480"/>
      <c r="L154" s="1479" t="s">
        <v>31</v>
      </c>
      <c r="M154" s="1479" t="s">
        <v>31</v>
      </c>
      <c r="N154" s="1479" t="s">
        <v>31</v>
      </c>
      <c r="O154" s="1479" t="s">
        <v>31</v>
      </c>
      <c r="P154" s="1479" t="s">
        <v>31</v>
      </c>
      <c r="Q154" s="1479" t="s">
        <v>31</v>
      </c>
      <c r="R154" s="1484"/>
      <c r="S154" s="1479" t="s">
        <v>31</v>
      </c>
      <c r="T154" s="1479" t="s">
        <v>31</v>
      </c>
      <c r="U154" s="1479" t="s">
        <v>31</v>
      </c>
      <c r="V154" s="1479" t="s">
        <v>31</v>
      </c>
      <c r="W154" s="1479" t="s">
        <v>31</v>
      </c>
      <c r="X154" s="1481" t="s">
        <v>203</v>
      </c>
      <c r="Y154" s="1482"/>
      <c r="Z154" s="1742" t="s">
        <v>203</v>
      </c>
      <c r="AA154" s="1536" t="s">
        <v>203</v>
      </c>
      <c r="AB154" s="1536" t="s">
        <v>203</v>
      </c>
      <c r="AC154" s="2228" t="s">
        <v>203</v>
      </c>
      <c r="AD154" s="1536" t="s">
        <v>203</v>
      </c>
      <c r="AE154" s="1536" t="s">
        <v>203</v>
      </c>
      <c r="AF154" s="1480"/>
      <c r="AG154" s="1479" t="s">
        <v>31</v>
      </c>
      <c r="AH154" s="1479" t="s">
        <v>31</v>
      </c>
      <c r="AI154" s="1479"/>
      <c r="AJ154" s="32"/>
      <c r="AK154" s="33"/>
    </row>
    <row r="155" spans="1:37" ht="15" customHeight="1">
      <c r="B155" s="91"/>
      <c r="C155" s="12"/>
      <c r="D155" s="158" t="s">
        <v>8</v>
      </c>
      <c r="E155" s="1460"/>
      <c r="F155" s="1460"/>
      <c r="G155" s="1460"/>
      <c r="H155" s="1460">
        <v>8.75</v>
      </c>
      <c r="I155" s="1460" t="s">
        <v>11</v>
      </c>
      <c r="J155" s="2093">
        <v>1</v>
      </c>
      <c r="K155" s="1454"/>
      <c r="L155" s="1460"/>
      <c r="M155" s="1460"/>
      <c r="N155" s="1460"/>
      <c r="O155" s="1460"/>
      <c r="P155" s="1460"/>
      <c r="Q155" s="1460"/>
      <c r="R155" s="1488"/>
      <c r="S155" s="1460"/>
      <c r="T155" s="1460"/>
      <c r="U155" s="1460"/>
      <c r="V155" s="1460"/>
      <c r="W155" s="1460"/>
      <c r="X155" s="2229"/>
      <c r="Y155" s="2229"/>
      <c r="Z155" s="2230"/>
      <c r="AA155" s="2229"/>
      <c r="AB155" s="2229"/>
      <c r="AC155" s="2230"/>
      <c r="AD155" s="2229"/>
      <c r="AE155" s="2229"/>
      <c r="AF155" s="1454"/>
      <c r="AG155" s="1460"/>
      <c r="AH155" s="1460"/>
      <c r="AI155" s="1460"/>
      <c r="AJ155" s="37">
        <f>SUM(F155:AE155)</f>
        <v>9.75</v>
      </c>
      <c r="AK155" s="38">
        <f>SUM(F156:AE156)</f>
        <v>0</v>
      </c>
    </row>
    <row r="156" spans="1:37">
      <c r="A156" s="39"/>
      <c r="B156" s="97"/>
      <c r="C156" s="250">
        <f>SUM(AJ154:AK156)</f>
        <v>9.75</v>
      </c>
      <c r="D156" s="164" t="s">
        <v>9</v>
      </c>
      <c r="E156" s="1463"/>
      <c r="F156" s="1463"/>
      <c r="G156" s="1460"/>
      <c r="H156" s="1463"/>
      <c r="I156" s="1463"/>
      <c r="J156" s="1490"/>
      <c r="K156" s="1465"/>
      <c r="L156" s="1463"/>
      <c r="M156" s="1463"/>
      <c r="N156" s="1463"/>
      <c r="O156" s="1463"/>
      <c r="P156" s="1463"/>
      <c r="Q156" s="1463"/>
      <c r="R156" s="1491"/>
      <c r="S156" s="1463"/>
      <c r="T156" s="1463"/>
      <c r="U156" s="1463"/>
      <c r="V156" s="1463"/>
      <c r="W156" s="1463"/>
      <c r="X156" s="1463"/>
      <c r="Y156" s="1464"/>
      <c r="Z156" s="2231"/>
      <c r="AA156" s="1463"/>
      <c r="AB156" s="1463"/>
      <c r="AC156" s="2231"/>
      <c r="AD156" s="1463"/>
      <c r="AE156" s="1463"/>
      <c r="AF156" s="1465"/>
      <c r="AG156" s="1463"/>
      <c r="AH156" s="1463"/>
      <c r="AI156" s="1463"/>
      <c r="AJ156" s="45"/>
      <c r="AK156" s="33"/>
    </row>
    <row r="157" spans="1:37" ht="12.75" customHeight="1">
      <c r="B157" s="83"/>
      <c r="C157" s="12" t="s">
        <v>76</v>
      </c>
      <c r="D157" s="152" t="s">
        <v>7</v>
      </c>
      <c r="E157" s="1492" t="s">
        <v>29</v>
      </c>
      <c r="F157" s="1492" t="s">
        <v>29</v>
      </c>
      <c r="G157" s="1492" t="s">
        <v>29</v>
      </c>
      <c r="H157" s="1494"/>
      <c r="I157" s="1494"/>
      <c r="J157" s="1743"/>
      <c r="K157" s="1493"/>
      <c r="L157" s="1492" t="s">
        <v>29</v>
      </c>
      <c r="M157" s="1492" t="s">
        <v>29</v>
      </c>
      <c r="N157" s="1492" t="s">
        <v>29</v>
      </c>
      <c r="O157" s="1492" t="s">
        <v>29</v>
      </c>
      <c r="P157" s="1492"/>
      <c r="Q157" s="1492"/>
      <c r="R157" s="1497"/>
      <c r="S157" s="1492" t="s">
        <v>29</v>
      </c>
      <c r="T157" s="1492" t="s">
        <v>29</v>
      </c>
      <c r="U157" s="1492" t="s">
        <v>29</v>
      </c>
      <c r="V157" s="1492" t="s">
        <v>29</v>
      </c>
      <c r="W157" s="1492" t="s">
        <v>11</v>
      </c>
      <c r="X157" s="1492"/>
      <c r="Y157" s="1495"/>
      <c r="Z157" s="2232" t="s">
        <v>201</v>
      </c>
      <c r="AA157" s="1492" t="s">
        <v>29</v>
      </c>
      <c r="AB157" s="1492" t="s">
        <v>29</v>
      </c>
      <c r="AC157" s="2232" t="s">
        <v>201</v>
      </c>
      <c r="AD157" s="1492" t="s">
        <v>11</v>
      </c>
      <c r="AE157" s="1492"/>
      <c r="AF157" s="1493"/>
      <c r="AG157" s="1492" t="s">
        <v>29</v>
      </c>
      <c r="AH157" s="1492" t="s">
        <v>29</v>
      </c>
      <c r="AI157" s="1492"/>
      <c r="AJ157" s="32"/>
      <c r="AK157" s="33"/>
    </row>
    <row r="158" spans="1:37">
      <c r="B158" s="91"/>
      <c r="C158" s="12"/>
      <c r="D158" s="158" t="s">
        <v>8</v>
      </c>
      <c r="E158" s="1460"/>
      <c r="F158" s="1460"/>
      <c r="G158" s="1460"/>
      <c r="H158" s="1460"/>
      <c r="I158" s="1460"/>
      <c r="J158" s="1487"/>
      <c r="K158" s="1454"/>
      <c r="L158" s="1460"/>
      <c r="M158" s="1460"/>
      <c r="N158" s="1460"/>
      <c r="O158" s="1460"/>
      <c r="P158" s="1460"/>
      <c r="Q158" s="1460"/>
      <c r="R158" s="1488"/>
      <c r="S158" s="1460"/>
      <c r="T158" s="1460"/>
      <c r="U158" s="1460"/>
      <c r="V158" s="1460"/>
      <c r="W158" s="1460"/>
      <c r="X158" s="1460"/>
      <c r="Y158" s="1461"/>
      <c r="Z158" s="2231"/>
      <c r="AA158" s="1460"/>
      <c r="AB158" s="1460"/>
      <c r="AC158" s="2233"/>
      <c r="AD158" s="1486"/>
      <c r="AE158" s="1486"/>
      <c r="AF158" s="1486"/>
      <c r="AG158" s="1460"/>
      <c r="AH158" s="1460"/>
      <c r="AI158" s="1460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1499"/>
      <c r="F159" s="1499"/>
      <c r="G159" s="1499"/>
      <c r="H159" s="1499"/>
      <c r="I159" s="1499"/>
      <c r="J159" s="1502"/>
      <c r="K159" s="1500"/>
      <c r="L159" s="1499"/>
      <c r="M159" s="1499"/>
      <c r="N159" s="1499"/>
      <c r="O159" s="1499"/>
      <c r="P159" s="1499"/>
      <c r="Q159" s="1499"/>
      <c r="R159" s="1503"/>
      <c r="S159" s="1499"/>
      <c r="T159" s="1499"/>
      <c r="U159" s="1499"/>
      <c r="V159" s="1499"/>
      <c r="W159" s="1499"/>
      <c r="X159" s="1499"/>
      <c r="Y159" s="1501"/>
      <c r="Z159" s="2234"/>
      <c r="AA159" s="1499"/>
      <c r="AB159" s="1499"/>
      <c r="AC159" s="2235"/>
      <c r="AD159" s="1499"/>
      <c r="AE159" s="1499"/>
      <c r="AF159" s="1500"/>
      <c r="AG159" s="1499"/>
      <c r="AH159" s="1499"/>
      <c r="AI159" s="1499"/>
      <c r="AJ159" s="45"/>
      <c r="AK159" s="33"/>
    </row>
    <row r="160" spans="1:37">
      <c r="B160" s="83"/>
      <c r="C160" s="12" t="s">
        <v>348</v>
      </c>
      <c r="D160" s="152" t="s">
        <v>7</v>
      </c>
      <c r="E160" s="1526"/>
      <c r="F160" s="1526"/>
      <c r="G160" s="1526"/>
      <c r="H160" s="1861" t="s">
        <v>201</v>
      </c>
      <c r="I160" s="1861" t="s">
        <v>201</v>
      </c>
      <c r="J160" s="1895" t="s">
        <v>264</v>
      </c>
      <c r="K160" s="1506"/>
      <c r="L160" s="1505"/>
      <c r="M160" s="1505"/>
      <c r="N160" s="1479" t="s">
        <v>11</v>
      </c>
      <c r="O160" s="1479" t="s">
        <v>44</v>
      </c>
      <c r="P160" s="1479" t="s">
        <v>29</v>
      </c>
      <c r="Q160" s="1483" t="s">
        <v>82</v>
      </c>
      <c r="R160" s="1480"/>
      <c r="S160" s="1526"/>
      <c r="T160" s="1526"/>
      <c r="U160" s="1526"/>
      <c r="V160" s="1479" t="s">
        <v>11</v>
      </c>
      <c r="W160" s="1479" t="s">
        <v>29</v>
      </c>
      <c r="X160" s="2095" t="s">
        <v>264</v>
      </c>
      <c r="Y160" s="2236"/>
      <c r="Z160" s="2236"/>
      <c r="AA160" s="1526"/>
      <c r="AB160" s="1479" t="s">
        <v>11</v>
      </c>
      <c r="AC160" s="2237"/>
      <c r="AD160" s="1861" t="s">
        <v>201</v>
      </c>
      <c r="AE160" s="1483" t="s">
        <v>82</v>
      </c>
      <c r="AF160" s="1506"/>
      <c r="AG160" s="1505"/>
      <c r="AH160" s="1505"/>
      <c r="AI160" s="1479"/>
      <c r="AJ160" s="32"/>
      <c r="AK160" s="33"/>
    </row>
    <row r="161" spans="1:39">
      <c r="B161" s="91"/>
      <c r="C161" s="12"/>
      <c r="D161" s="158" t="s">
        <v>8</v>
      </c>
      <c r="E161" s="1746"/>
      <c r="F161" s="1746"/>
      <c r="G161" s="1746"/>
      <c r="H161" s="1746"/>
      <c r="I161" s="1746"/>
      <c r="J161" s="1747"/>
      <c r="K161" s="1748"/>
      <c r="L161" s="1746"/>
      <c r="M161" s="1746"/>
      <c r="N161" s="1746"/>
      <c r="O161" s="1746"/>
      <c r="P161" s="1746"/>
      <c r="Q161" s="1746"/>
      <c r="R161" s="1454"/>
      <c r="S161" s="1746"/>
      <c r="T161" s="1746"/>
      <c r="U161" s="1746"/>
      <c r="V161" s="1746"/>
      <c r="W161" s="1746"/>
      <c r="X161" s="1746"/>
      <c r="Y161" s="1745"/>
      <c r="Z161" s="1745"/>
      <c r="AA161" s="1878" t="s">
        <v>31</v>
      </c>
      <c r="AB161" s="1878" t="s">
        <v>31</v>
      </c>
      <c r="AC161" s="2238"/>
      <c r="AD161" s="1878" t="s">
        <v>31</v>
      </c>
      <c r="AE161" s="1746"/>
      <c r="AF161" s="1748"/>
      <c r="AG161" s="1746"/>
      <c r="AH161" s="1746"/>
      <c r="AI161" s="1746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1499"/>
      <c r="F162" s="1499"/>
      <c r="G162" s="1499"/>
      <c r="H162" s="1499"/>
      <c r="I162" s="1499"/>
      <c r="J162" s="1502"/>
      <c r="K162" s="1500"/>
      <c r="L162" s="1499"/>
      <c r="M162" s="1499"/>
      <c r="N162" s="1499"/>
      <c r="O162" s="1499"/>
      <c r="P162" s="1499"/>
      <c r="Q162" s="1499"/>
      <c r="R162" s="1503"/>
      <c r="S162" s="1499"/>
      <c r="T162" s="1499"/>
      <c r="U162" s="1499"/>
      <c r="V162" s="1499"/>
      <c r="W162" s="1499"/>
      <c r="X162" s="1499"/>
      <c r="Y162" s="1501"/>
      <c r="Z162" s="1501"/>
      <c r="AA162" s="1499"/>
      <c r="AB162" s="1499"/>
      <c r="AC162" s="2234"/>
      <c r="AD162" s="1499"/>
      <c r="AE162" s="1499"/>
      <c r="AF162" s="1500"/>
      <c r="AG162" s="1499"/>
      <c r="AH162" s="1499"/>
      <c r="AI162" s="1499"/>
      <c r="AJ162" s="45"/>
      <c r="AK162" s="33"/>
    </row>
    <row r="163" spans="1:39">
      <c r="B163" s="83"/>
      <c r="C163" s="12" t="s">
        <v>531</v>
      </c>
      <c r="D163" s="152" t="s">
        <v>7</v>
      </c>
      <c r="E163" s="1505"/>
      <c r="F163" s="1505" t="s">
        <v>532</v>
      </c>
      <c r="G163" s="1505"/>
      <c r="H163" s="1526"/>
      <c r="I163" s="1526"/>
      <c r="J163" s="2096"/>
      <c r="K163" s="1506"/>
      <c r="L163" s="1526" t="s">
        <v>532</v>
      </c>
      <c r="M163" s="1526" t="s">
        <v>532</v>
      </c>
      <c r="N163" s="1526" t="s">
        <v>532</v>
      </c>
      <c r="O163" s="1526" t="s">
        <v>532</v>
      </c>
      <c r="P163" s="1526" t="s">
        <v>532</v>
      </c>
      <c r="Q163" s="1505"/>
      <c r="R163" s="1507"/>
      <c r="S163" s="1505"/>
      <c r="T163" s="1505"/>
      <c r="U163" s="1505"/>
      <c r="V163" s="1505"/>
      <c r="W163" s="1505"/>
      <c r="X163" s="1505"/>
      <c r="Y163" s="1508"/>
      <c r="Z163" s="1508"/>
      <c r="AA163" s="1505"/>
      <c r="AB163" s="1505"/>
      <c r="AC163" s="1508"/>
      <c r="AD163" s="1505"/>
      <c r="AE163" s="1505"/>
      <c r="AF163" s="1506"/>
      <c r="AG163" s="1505"/>
      <c r="AH163" s="1505"/>
      <c r="AI163" s="1505"/>
      <c r="AJ163" s="32"/>
      <c r="AK163" s="33"/>
      <c r="AM163" s="318"/>
    </row>
    <row r="164" spans="1:39">
      <c r="B164" s="91"/>
      <c r="C164" s="12"/>
      <c r="D164" s="158" t="s">
        <v>8</v>
      </c>
      <c r="E164" s="1460"/>
      <c r="F164" s="1460"/>
      <c r="G164" s="1460"/>
      <c r="H164" s="1460"/>
      <c r="I164" s="1460"/>
      <c r="J164" s="1490"/>
      <c r="K164" s="1454"/>
      <c r="L164" s="1460">
        <v>6.25</v>
      </c>
      <c r="M164" s="1460">
        <v>6.25</v>
      </c>
      <c r="N164" s="1460">
        <v>6.25</v>
      </c>
      <c r="O164" s="1460">
        <v>6.25</v>
      </c>
      <c r="P164" s="1460">
        <v>7</v>
      </c>
      <c r="Q164" s="1460"/>
      <c r="R164" s="1488"/>
      <c r="S164" s="1460"/>
      <c r="T164" s="1460"/>
      <c r="U164" s="1460"/>
      <c r="V164" s="1460"/>
      <c r="W164" s="1460"/>
      <c r="X164" s="1460"/>
      <c r="Y164" s="1461"/>
      <c r="Z164" s="1461"/>
      <c r="AA164" s="1460"/>
      <c r="AB164" s="1460"/>
      <c r="AC164" s="1461"/>
      <c r="AD164" s="1460"/>
      <c r="AE164" s="1460"/>
      <c r="AF164" s="1454"/>
      <c r="AG164" s="1460"/>
      <c r="AH164" s="1460"/>
      <c r="AI164" s="1460"/>
      <c r="AJ164" s="37">
        <f>SUM(F164:AE164)</f>
        <v>32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32</v>
      </c>
      <c r="D165" s="164" t="s">
        <v>9</v>
      </c>
      <c r="E165" s="1499"/>
      <c r="F165" s="1499"/>
      <c r="G165" s="1499"/>
      <c r="H165" s="1499"/>
      <c r="I165" s="1499"/>
      <c r="J165" s="1502"/>
      <c r="K165" s="1500"/>
      <c r="L165" s="1499"/>
      <c r="M165" s="1499"/>
      <c r="N165" s="1499"/>
      <c r="O165" s="1499"/>
      <c r="P165" s="1499"/>
      <c r="Q165" s="1499"/>
      <c r="R165" s="1503"/>
      <c r="S165" s="1499"/>
      <c r="T165" s="1499"/>
      <c r="U165" s="1499"/>
      <c r="V165" s="1499"/>
      <c r="W165" s="1499"/>
      <c r="X165" s="1499"/>
      <c r="Y165" s="1501"/>
      <c r="Z165" s="1501"/>
      <c r="AA165" s="1499"/>
      <c r="AB165" s="1499"/>
      <c r="AC165" s="1501"/>
      <c r="AD165" s="1499"/>
      <c r="AE165" s="1499"/>
      <c r="AF165" s="1500"/>
      <c r="AG165" s="1499"/>
      <c r="AH165" s="1499"/>
      <c r="AI165" s="1499"/>
      <c r="AJ165" s="320"/>
      <c r="AK165" s="33"/>
      <c r="AM165" s="126"/>
    </row>
    <row r="166" spans="1:39">
      <c r="B166" s="83"/>
      <c r="C166" s="12" t="s">
        <v>533</v>
      </c>
      <c r="D166" s="152" t="s">
        <v>7</v>
      </c>
      <c r="E166" s="1505"/>
      <c r="F166" s="1505" t="s">
        <v>11</v>
      </c>
      <c r="G166" s="1505"/>
      <c r="H166" s="1526"/>
      <c r="I166" s="1526"/>
      <c r="J166" s="2096"/>
      <c r="K166" s="1506"/>
      <c r="L166" s="1526"/>
      <c r="M166" s="1526"/>
      <c r="N166" s="1526"/>
      <c r="O166" s="1526"/>
      <c r="P166" s="1526" t="s">
        <v>532</v>
      </c>
      <c r="Q166" s="1505"/>
      <c r="R166" s="1507"/>
      <c r="S166" s="1505"/>
      <c r="T166" s="1505"/>
      <c r="U166" s="1505"/>
      <c r="V166" s="1505"/>
      <c r="W166" s="1505"/>
      <c r="X166" s="1505"/>
      <c r="Y166" s="1508"/>
      <c r="Z166" s="1508"/>
      <c r="AA166" s="1505"/>
      <c r="AB166" s="1505"/>
      <c r="AC166" s="1508"/>
      <c r="AD166" s="1505"/>
      <c r="AE166" s="1505"/>
      <c r="AF166" s="1506"/>
      <c r="AG166" s="1505"/>
      <c r="AH166" s="1505"/>
      <c r="AI166" s="1505"/>
      <c r="AJ166" s="32"/>
      <c r="AK166" s="33"/>
      <c r="AM166" s="318"/>
    </row>
    <row r="167" spans="1:39">
      <c r="B167" s="91"/>
      <c r="C167" s="12"/>
      <c r="D167" s="158" t="s">
        <v>8</v>
      </c>
      <c r="E167" s="1460"/>
      <c r="F167" s="1460"/>
      <c r="G167" s="1460"/>
      <c r="H167" s="1460"/>
      <c r="I167" s="1460"/>
      <c r="J167" s="1490"/>
      <c r="K167" s="1454"/>
      <c r="L167" s="1460"/>
      <c r="M167" s="1460"/>
      <c r="N167" s="1460"/>
      <c r="O167" s="1460"/>
      <c r="P167" s="1460" t="s">
        <v>11</v>
      </c>
      <c r="Q167" s="1460"/>
      <c r="R167" s="1488"/>
      <c r="S167" s="1460"/>
      <c r="T167" s="1460"/>
      <c r="U167" s="1460"/>
      <c r="V167" s="1460"/>
      <c r="W167" s="1460"/>
      <c r="X167" s="1460"/>
      <c r="Y167" s="1461"/>
      <c r="Z167" s="1461"/>
      <c r="AA167" s="1460"/>
      <c r="AB167" s="1460"/>
      <c r="AC167" s="1461"/>
      <c r="AD167" s="1460"/>
      <c r="AE167" s="1460"/>
      <c r="AF167" s="1454"/>
      <c r="AG167" s="1460"/>
      <c r="AH167" s="1460"/>
      <c r="AI167" s="146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1499"/>
      <c r="F168" s="1499"/>
      <c r="G168" s="1499"/>
      <c r="H168" s="1499"/>
      <c r="I168" s="1499"/>
      <c r="J168" s="1502"/>
      <c r="K168" s="1500"/>
      <c r="L168" s="1499"/>
      <c r="M168" s="1499"/>
      <c r="N168" s="1499"/>
      <c r="O168" s="1499"/>
      <c r="P168" s="1499"/>
      <c r="Q168" s="1499"/>
      <c r="R168" s="1503"/>
      <c r="S168" s="1499"/>
      <c r="T168" s="1499"/>
      <c r="U168" s="1499"/>
      <c r="V168" s="1499"/>
      <c r="W168" s="1499"/>
      <c r="X168" s="1499"/>
      <c r="Y168" s="1501"/>
      <c r="Z168" s="1501"/>
      <c r="AA168" s="1499"/>
      <c r="AB168" s="1499"/>
      <c r="AC168" s="1501"/>
      <c r="AD168" s="1499"/>
      <c r="AE168" s="1499"/>
      <c r="AF168" s="1500"/>
      <c r="AG168" s="1499"/>
      <c r="AH168" s="1499"/>
      <c r="AI168" s="1499"/>
      <c r="AJ168" s="320"/>
      <c r="AK168" s="33"/>
      <c r="AM168" s="126"/>
    </row>
    <row r="169" spans="1:39">
      <c r="B169" s="83"/>
      <c r="C169" s="12" t="s">
        <v>77</v>
      </c>
      <c r="D169" s="152" t="s">
        <v>7</v>
      </c>
      <c r="E169" s="1505"/>
      <c r="F169" s="1505" t="s">
        <v>11</v>
      </c>
      <c r="G169" s="1505"/>
      <c r="H169" s="1526" t="s">
        <v>29</v>
      </c>
      <c r="I169" s="1526" t="s">
        <v>29</v>
      </c>
      <c r="J169" s="2096" t="s">
        <v>82</v>
      </c>
      <c r="K169" s="1506"/>
      <c r="L169" s="1505"/>
      <c r="M169" s="1505"/>
      <c r="N169" s="1505"/>
      <c r="O169" s="1505"/>
      <c r="P169" s="1505"/>
      <c r="Q169" s="1505"/>
      <c r="R169" s="1507"/>
      <c r="S169" s="1505"/>
      <c r="T169" s="1505"/>
      <c r="U169" s="1505"/>
      <c r="V169" s="1505"/>
      <c r="W169" s="1505"/>
      <c r="X169" s="1505"/>
      <c r="Y169" s="1508"/>
      <c r="Z169" s="1508"/>
      <c r="AA169" s="1505"/>
      <c r="AB169" s="1505"/>
      <c r="AC169" s="1508"/>
      <c r="AD169" s="1526" t="s">
        <v>29</v>
      </c>
      <c r="AE169" s="1526" t="s">
        <v>31</v>
      </c>
      <c r="AF169" s="1506"/>
      <c r="AG169" s="1505"/>
      <c r="AH169" s="1505"/>
      <c r="AI169" s="1505"/>
      <c r="AJ169" s="32"/>
      <c r="AK169" s="33"/>
      <c r="AM169" s="318"/>
    </row>
    <row r="170" spans="1:39">
      <c r="B170" s="91"/>
      <c r="C170" s="12"/>
      <c r="D170" s="158" t="s">
        <v>8</v>
      </c>
      <c r="E170" s="1460"/>
      <c r="F170" s="1460"/>
      <c r="G170" s="1460"/>
      <c r="H170" s="1460">
        <v>5.5</v>
      </c>
      <c r="I170" s="1460"/>
      <c r="J170" s="1490">
        <v>-1</v>
      </c>
      <c r="K170" s="1454"/>
      <c r="L170" s="1460"/>
      <c r="M170" s="1460"/>
      <c r="N170" s="1460"/>
      <c r="O170" s="1460"/>
      <c r="P170" s="1460"/>
      <c r="Q170" s="1460"/>
      <c r="R170" s="1488"/>
      <c r="S170" s="1460"/>
      <c r="T170" s="1460"/>
      <c r="U170" s="1460"/>
      <c r="V170" s="1460"/>
      <c r="W170" s="1460"/>
      <c r="X170" s="1460"/>
      <c r="Y170" s="1461"/>
      <c r="Z170" s="1461"/>
      <c r="AA170" s="1460"/>
      <c r="AB170" s="1460"/>
      <c r="AC170" s="1461"/>
      <c r="AD170" s="1460"/>
      <c r="AE170" s="1460"/>
      <c r="AF170" s="1454"/>
      <c r="AG170" s="1460"/>
      <c r="AH170" s="1460"/>
      <c r="AI170" s="1460"/>
      <c r="AJ170" s="37">
        <f>SUM(F170:AE170)</f>
        <v>4.5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4.5</v>
      </c>
      <c r="D171" s="164" t="s">
        <v>9</v>
      </c>
      <c r="E171" s="1499"/>
      <c r="F171" s="1499"/>
      <c r="G171" s="1499"/>
      <c r="H171" s="1499"/>
      <c r="I171" s="1499"/>
      <c r="J171" s="1502"/>
      <c r="K171" s="1500"/>
      <c r="L171" s="1499"/>
      <c r="M171" s="1499"/>
      <c r="N171" s="1499"/>
      <c r="O171" s="1499"/>
      <c r="P171" s="1499"/>
      <c r="Q171" s="1499"/>
      <c r="R171" s="1503"/>
      <c r="S171" s="1499"/>
      <c r="T171" s="1499"/>
      <c r="U171" s="1499"/>
      <c r="V171" s="1499"/>
      <c r="W171" s="1499"/>
      <c r="X171" s="1499"/>
      <c r="Y171" s="1501"/>
      <c r="Z171" s="1501"/>
      <c r="AA171" s="1499"/>
      <c r="AB171" s="1499"/>
      <c r="AC171" s="1501"/>
      <c r="AD171" s="1499"/>
      <c r="AE171" s="1499"/>
      <c r="AF171" s="1500"/>
      <c r="AG171" s="1499"/>
      <c r="AH171" s="1499"/>
      <c r="AI171" s="1499"/>
      <c r="AJ171" s="45"/>
      <c r="AK171" s="33"/>
      <c r="AM171" s="318"/>
    </row>
    <row r="172" spans="1:39">
      <c r="B172" s="83"/>
      <c r="C172" s="12" t="s">
        <v>351</v>
      </c>
      <c r="D172" s="152" t="s">
        <v>7</v>
      </c>
      <c r="E172" s="1505"/>
      <c r="F172" s="1505"/>
      <c r="G172" s="1505"/>
      <c r="H172" s="1505"/>
      <c r="I172" s="2239" t="s">
        <v>350</v>
      </c>
      <c r="J172" s="1509"/>
      <c r="K172" s="1506"/>
      <c r="L172" s="1505"/>
      <c r="M172" s="1505"/>
      <c r="N172" s="1505"/>
      <c r="O172" s="1505"/>
      <c r="P172" s="1505"/>
      <c r="Q172" s="1505"/>
      <c r="R172" s="1507"/>
      <c r="S172" s="1505"/>
      <c r="T172" s="1505"/>
      <c r="U172" s="1505"/>
      <c r="V172" s="1505"/>
      <c r="W172" s="1505"/>
      <c r="X172" s="1505"/>
      <c r="Y172" s="1508"/>
      <c r="Z172" s="1508"/>
      <c r="AA172" s="1505"/>
      <c r="AB172" s="1505"/>
      <c r="AC172" s="1508"/>
      <c r="AD172" s="1505"/>
      <c r="AE172" s="1505"/>
      <c r="AF172" s="1506"/>
      <c r="AG172" s="1505"/>
      <c r="AH172" s="1505"/>
      <c r="AI172" s="1505"/>
      <c r="AJ172" s="32"/>
      <c r="AK172" s="33"/>
      <c r="AM172" s="318"/>
    </row>
    <row r="173" spans="1:39">
      <c r="B173" s="91">
        <v>2338</v>
      </c>
      <c r="C173" s="12"/>
      <c r="D173" s="158" t="s">
        <v>8</v>
      </c>
      <c r="E173" s="1460"/>
      <c r="F173" s="1460"/>
      <c r="G173" s="1460"/>
      <c r="H173" s="1460"/>
      <c r="I173" s="1460">
        <v>3</v>
      </c>
      <c r="J173" s="1487"/>
      <c r="K173" s="1454"/>
      <c r="L173" s="1460"/>
      <c r="M173" s="1460"/>
      <c r="N173" s="1460"/>
      <c r="O173" s="1460"/>
      <c r="P173" s="1460"/>
      <c r="Q173" s="1460"/>
      <c r="R173" s="1488"/>
      <c r="S173" s="1460"/>
      <c r="T173" s="1460"/>
      <c r="U173" s="1460"/>
      <c r="V173" s="1460"/>
      <c r="W173" s="1460"/>
      <c r="X173" s="1460"/>
      <c r="Y173" s="1461"/>
      <c r="Z173" s="1461"/>
      <c r="AA173" s="1460"/>
      <c r="AB173" s="1460"/>
      <c r="AC173" s="1461"/>
      <c r="AD173" s="1460"/>
      <c r="AE173" s="1460"/>
      <c r="AF173" s="1454"/>
      <c r="AG173" s="1460"/>
      <c r="AH173" s="1460"/>
      <c r="AI173" s="1460"/>
      <c r="AJ173" s="37">
        <f>SUM(F173:AE173)</f>
        <v>3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3</v>
      </c>
      <c r="D174" s="164" t="s">
        <v>9</v>
      </c>
      <c r="E174" s="1499"/>
      <c r="F174" s="1499"/>
      <c r="G174" s="1499"/>
      <c r="H174" s="1499"/>
      <c r="I174" s="1499" t="s">
        <v>341</v>
      </c>
      <c r="J174" s="1502"/>
      <c r="K174" s="1500"/>
      <c r="L174" s="1499"/>
      <c r="M174" s="1499"/>
      <c r="N174" s="1499"/>
      <c r="O174" s="1499"/>
      <c r="P174" s="1499"/>
      <c r="Q174" s="1499"/>
      <c r="R174" s="1503"/>
      <c r="S174" s="1499"/>
      <c r="T174" s="1499"/>
      <c r="U174" s="1499"/>
      <c r="V174" s="1499"/>
      <c r="W174" s="1499"/>
      <c r="X174" s="1499"/>
      <c r="Y174" s="1501"/>
      <c r="Z174" s="1501"/>
      <c r="AA174" s="1499"/>
      <c r="AB174" s="1499"/>
      <c r="AC174" s="1501"/>
      <c r="AD174" s="1499"/>
      <c r="AE174" s="1499"/>
      <c r="AF174" s="1500"/>
      <c r="AG174" s="1499"/>
      <c r="AH174" s="1499"/>
      <c r="AI174" s="1499"/>
      <c r="AJ174" s="320"/>
      <c r="AK174" s="33"/>
      <c r="AM174" s="126"/>
    </row>
    <row r="175" spans="1:39">
      <c r="B175" s="83"/>
      <c r="C175" s="12" t="s">
        <v>492</v>
      </c>
      <c r="D175" s="152" t="s">
        <v>7</v>
      </c>
      <c r="E175" s="1505"/>
      <c r="F175" s="1505"/>
      <c r="G175" s="1505"/>
      <c r="H175" s="1505"/>
      <c r="I175" s="2239" t="s">
        <v>350</v>
      </c>
      <c r="J175" s="1509"/>
      <c r="K175" s="1506"/>
      <c r="L175" s="1505"/>
      <c r="M175" s="1505"/>
      <c r="N175" s="1505"/>
      <c r="O175" s="1505"/>
      <c r="P175" s="1505"/>
      <c r="Q175" s="1505"/>
      <c r="R175" s="1507"/>
      <c r="S175" s="1505"/>
      <c r="T175" s="1505"/>
      <c r="U175" s="1505"/>
      <c r="V175" s="1505"/>
      <c r="W175" s="1505"/>
      <c r="X175" s="1505"/>
      <c r="Y175" s="1508"/>
      <c r="Z175" s="1508"/>
      <c r="AA175" s="1505"/>
      <c r="AB175" s="1505"/>
      <c r="AC175" s="1508"/>
      <c r="AD175" s="1505"/>
      <c r="AE175" s="1505"/>
      <c r="AF175" s="1506"/>
      <c r="AG175" s="1505"/>
      <c r="AH175" s="1505"/>
      <c r="AI175" s="1505"/>
      <c r="AJ175" s="32"/>
      <c r="AK175" s="33"/>
      <c r="AM175" s="318"/>
    </row>
    <row r="176" spans="1:39">
      <c r="B176" s="91">
        <v>2272</v>
      </c>
      <c r="C176" s="12"/>
      <c r="D176" s="158" t="s">
        <v>8</v>
      </c>
      <c r="E176" s="1460"/>
      <c r="F176" s="1460"/>
      <c r="G176" s="1460"/>
      <c r="H176" s="1460"/>
      <c r="I176" s="1460">
        <v>3</v>
      </c>
      <c r="J176" s="1487"/>
      <c r="K176" s="1454"/>
      <c r="L176" s="1460"/>
      <c r="M176" s="1460"/>
      <c r="N176" s="1460"/>
      <c r="O176" s="1460"/>
      <c r="P176" s="1460"/>
      <c r="Q176" s="1460"/>
      <c r="R176" s="1488"/>
      <c r="S176" s="1460"/>
      <c r="T176" s="1460"/>
      <c r="U176" s="1460"/>
      <c r="V176" s="1460"/>
      <c r="W176" s="1460"/>
      <c r="X176" s="1460"/>
      <c r="Y176" s="1461"/>
      <c r="Z176" s="1461"/>
      <c r="AA176" s="1460"/>
      <c r="AB176" s="1460"/>
      <c r="AC176" s="1461"/>
      <c r="AD176" s="1460"/>
      <c r="AE176" s="1460"/>
      <c r="AF176" s="1454"/>
      <c r="AG176" s="1460"/>
      <c r="AH176" s="1460"/>
      <c r="AI176" s="1460"/>
      <c r="AJ176" s="37">
        <f>SUM(F176:AE176)</f>
        <v>3</v>
      </c>
      <c r="AK176" s="38">
        <f>SUM(F177:AE177)</f>
        <v>0</v>
      </c>
      <c r="AM176" s="318"/>
    </row>
    <row r="177" spans="1:39">
      <c r="A177" s="39"/>
      <c r="B177" s="97"/>
      <c r="C177" s="98">
        <f>SUM(AJ175:AK177)</f>
        <v>3</v>
      </c>
      <c r="D177" s="164" t="s">
        <v>9</v>
      </c>
      <c r="E177" s="1499"/>
      <c r="F177" s="1499"/>
      <c r="G177" s="1499"/>
      <c r="H177" s="1499"/>
      <c r="I177" s="2240"/>
      <c r="J177" s="1502"/>
      <c r="K177" s="1500"/>
      <c r="L177" s="1499"/>
      <c r="M177" s="1499"/>
      <c r="N177" s="1499"/>
      <c r="O177" s="1499"/>
      <c r="P177" s="1499"/>
      <c r="Q177" s="1499"/>
      <c r="R177" s="1503"/>
      <c r="S177" s="1499"/>
      <c r="T177" s="1499"/>
      <c r="U177" s="1499"/>
      <c r="V177" s="1499"/>
      <c r="W177" s="1499"/>
      <c r="X177" s="1499"/>
      <c r="Y177" s="1501"/>
      <c r="Z177" s="1501"/>
      <c r="AA177" s="1499"/>
      <c r="AB177" s="1499"/>
      <c r="AC177" s="1501"/>
      <c r="AD177" s="1499"/>
      <c r="AE177" s="1499"/>
      <c r="AF177" s="1500"/>
      <c r="AG177" s="1499"/>
      <c r="AH177" s="1499"/>
      <c r="AI177" s="1499"/>
      <c r="AJ177" s="45"/>
      <c r="AK177" s="33"/>
      <c r="AM177" s="318"/>
    </row>
    <row r="178" spans="1:39">
      <c r="B178" s="83"/>
      <c r="C178" s="12" t="s">
        <v>19</v>
      </c>
      <c r="D178" s="152" t="s">
        <v>7</v>
      </c>
      <c r="E178" s="1505"/>
      <c r="F178" s="1505"/>
      <c r="G178" s="1505"/>
      <c r="H178" s="1505"/>
      <c r="I178" s="1505"/>
      <c r="J178" s="2239" t="s">
        <v>350</v>
      </c>
      <c r="K178" s="1506"/>
      <c r="L178" s="1505"/>
      <c r="M178" s="1505"/>
      <c r="N178" s="1505"/>
      <c r="O178" s="1505"/>
      <c r="P178" s="1505"/>
      <c r="Q178" s="1505"/>
      <c r="R178" s="1507"/>
      <c r="S178" s="1505"/>
      <c r="T178" s="1505"/>
      <c r="U178" s="1505"/>
      <c r="V178" s="1505"/>
      <c r="W178" s="1505"/>
      <c r="X178" s="1505"/>
      <c r="Y178" s="1508"/>
      <c r="Z178" s="1508"/>
      <c r="AA178" s="1505"/>
      <c r="AB178" s="1505"/>
      <c r="AC178" s="1508"/>
      <c r="AD178" s="1505"/>
      <c r="AE178" s="1505"/>
      <c r="AF178" s="1506"/>
      <c r="AG178" s="1505"/>
      <c r="AH178" s="1505"/>
      <c r="AI178" s="1505"/>
      <c r="AJ178" s="32"/>
      <c r="AK178" s="33"/>
      <c r="AM178" s="318"/>
    </row>
    <row r="179" spans="1:39">
      <c r="B179" s="91">
        <v>1912</v>
      </c>
      <c r="C179" s="12"/>
      <c r="D179" s="158" t="s">
        <v>8</v>
      </c>
      <c r="E179" s="1460"/>
      <c r="F179" s="1460"/>
      <c r="G179" s="1460"/>
      <c r="H179" s="1460"/>
      <c r="I179" s="1460"/>
      <c r="J179" s="1460">
        <v>3</v>
      </c>
      <c r="K179" s="1454"/>
      <c r="L179" s="1460"/>
      <c r="M179" s="1460"/>
      <c r="N179" s="1460"/>
      <c r="O179" s="1460"/>
      <c r="P179" s="1460"/>
      <c r="Q179" s="1460"/>
      <c r="R179" s="1488"/>
      <c r="S179" s="1460"/>
      <c r="T179" s="1460"/>
      <c r="U179" s="1460"/>
      <c r="V179" s="1460"/>
      <c r="W179" s="1460"/>
      <c r="X179" s="1460"/>
      <c r="Y179" s="1461"/>
      <c r="Z179" s="1461"/>
      <c r="AA179" s="1460"/>
      <c r="AB179" s="1460"/>
      <c r="AC179" s="1461"/>
      <c r="AD179" s="1460"/>
      <c r="AE179" s="1460"/>
      <c r="AF179" s="1454"/>
      <c r="AG179" s="1460"/>
      <c r="AH179" s="1460"/>
      <c r="AI179" s="1460"/>
      <c r="AJ179" s="37">
        <f>SUM(F179:AE179)</f>
        <v>3</v>
      </c>
      <c r="AK179" s="38">
        <f>SUM(F180:AE180)</f>
        <v>0</v>
      </c>
      <c r="AM179" s="318"/>
    </row>
    <row r="180" spans="1:39">
      <c r="A180" s="39"/>
      <c r="B180" s="97"/>
      <c r="C180" s="98">
        <f>SUM(AJ178:AK180)</f>
        <v>3</v>
      </c>
      <c r="D180" s="164" t="s">
        <v>9</v>
      </c>
      <c r="E180" s="1499"/>
      <c r="F180" s="1499"/>
      <c r="G180" s="1499"/>
      <c r="H180" s="1499"/>
      <c r="I180" s="1499"/>
      <c r="J180" s="1499" t="s">
        <v>11</v>
      </c>
      <c r="K180" s="1500"/>
      <c r="L180" s="1499"/>
      <c r="M180" s="1499"/>
      <c r="N180" s="1499"/>
      <c r="O180" s="1499"/>
      <c r="P180" s="1499"/>
      <c r="Q180" s="1499"/>
      <c r="R180" s="1503"/>
      <c r="S180" s="1499"/>
      <c r="T180" s="1499"/>
      <c r="U180" s="1499"/>
      <c r="V180" s="1499"/>
      <c r="W180" s="1499"/>
      <c r="X180" s="1499"/>
      <c r="Y180" s="1501"/>
      <c r="Z180" s="1501"/>
      <c r="AA180" s="1499"/>
      <c r="AB180" s="1499"/>
      <c r="AC180" s="1501"/>
      <c r="AD180" s="1499"/>
      <c r="AE180" s="1499"/>
      <c r="AF180" s="1500"/>
      <c r="AG180" s="1499"/>
      <c r="AH180" s="1499"/>
      <c r="AI180" s="1499"/>
      <c r="AJ180" s="320"/>
      <c r="AK180" s="33"/>
      <c r="AM180" s="126"/>
    </row>
    <row r="181" spans="1:39">
      <c r="B181" s="83"/>
      <c r="C181" s="12" t="s">
        <v>353</v>
      </c>
      <c r="D181" s="152" t="s">
        <v>7</v>
      </c>
      <c r="E181" s="1505"/>
      <c r="F181" s="1505"/>
      <c r="G181" s="1505"/>
      <c r="H181" s="1505"/>
      <c r="I181" s="1505"/>
      <c r="J181" s="2239" t="s">
        <v>350</v>
      </c>
      <c r="K181" s="1506"/>
      <c r="L181" s="1505" t="s">
        <v>44</v>
      </c>
      <c r="M181" s="1505"/>
      <c r="N181" s="1505"/>
      <c r="O181" s="1505"/>
      <c r="P181" s="1505"/>
      <c r="Q181" s="1505"/>
      <c r="R181" s="1507"/>
      <c r="S181" s="1505"/>
      <c r="T181" s="1505"/>
      <c r="U181" s="1505"/>
      <c r="V181" s="1505"/>
      <c r="W181" s="1505"/>
      <c r="X181" s="1505"/>
      <c r="Y181" s="1508"/>
      <c r="Z181" s="1508"/>
      <c r="AA181" s="1505"/>
      <c r="AB181" s="1505"/>
      <c r="AC181" s="1508"/>
      <c r="AD181" s="1505"/>
      <c r="AE181" s="1505"/>
      <c r="AF181" s="1506"/>
      <c r="AG181" s="1505"/>
      <c r="AH181" s="1505"/>
      <c r="AI181" s="1505"/>
      <c r="AJ181" s="32"/>
      <c r="AK181" s="33"/>
      <c r="AM181" s="318"/>
    </row>
    <row r="182" spans="1:39">
      <c r="B182" s="91">
        <v>2261</v>
      </c>
      <c r="C182" s="12"/>
      <c r="D182" s="158" t="s">
        <v>8</v>
      </c>
      <c r="E182" s="1460"/>
      <c r="F182" s="1460"/>
      <c r="G182" s="1460"/>
      <c r="H182" s="1460"/>
      <c r="I182" s="1460"/>
      <c r="J182" s="1460">
        <v>3</v>
      </c>
      <c r="K182" s="1454"/>
      <c r="L182" s="1460"/>
      <c r="M182" s="1460"/>
      <c r="N182" s="1460"/>
      <c r="O182" s="1460"/>
      <c r="P182" s="1460"/>
      <c r="Q182" s="1460"/>
      <c r="R182" s="1488"/>
      <c r="S182" s="1460"/>
      <c r="T182" s="1460"/>
      <c r="U182" s="1460"/>
      <c r="V182" s="1460"/>
      <c r="W182" s="1460"/>
      <c r="X182" s="1460"/>
      <c r="Y182" s="1461"/>
      <c r="Z182" s="1461"/>
      <c r="AA182" s="1460"/>
      <c r="AB182" s="1460"/>
      <c r="AC182" s="1461"/>
      <c r="AD182" s="1460"/>
      <c r="AE182" s="1460"/>
      <c r="AF182" s="1454"/>
      <c r="AG182" s="1460"/>
      <c r="AH182" s="1460"/>
      <c r="AI182" s="1460"/>
      <c r="AJ182" s="37">
        <f>SUM(F182:AE182)</f>
        <v>3</v>
      </c>
      <c r="AK182" s="38">
        <f>SUM(F183:AE183)</f>
        <v>0</v>
      </c>
      <c r="AM182" s="318"/>
    </row>
    <row r="183" spans="1:39">
      <c r="A183" s="39"/>
      <c r="B183" s="97"/>
      <c r="C183" s="98">
        <f>SUM(AJ181:AK183)</f>
        <v>3</v>
      </c>
      <c r="D183" s="164" t="s">
        <v>9</v>
      </c>
      <c r="E183" s="1499"/>
      <c r="F183" s="1499"/>
      <c r="G183" s="1499"/>
      <c r="H183" s="1499"/>
      <c r="I183" s="1499"/>
      <c r="J183" s="1499"/>
      <c r="K183" s="1500"/>
      <c r="L183" s="1499"/>
      <c r="M183" s="1499"/>
      <c r="N183" s="1499"/>
      <c r="O183" s="1499"/>
      <c r="P183" s="1499"/>
      <c r="Q183" s="1499"/>
      <c r="R183" s="1503"/>
      <c r="S183" s="1499"/>
      <c r="T183" s="1499"/>
      <c r="U183" s="1499"/>
      <c r="V183" s="1499"/>
      <c r="W183" s="1499"/>
      <c r="X183" s="1499"/>
      <c r="Y183" s="1501"/>
      <c r="Z183" s="1501"/>
      <c r="AA183" s="1499"/>
      <c r="AB183" s="1499"/>
      <c r="AC183" s="1501"/>
      <c r="AD183" s="1499"/>
      <c r="AE183" s="1499"/>
      <c r="AF183" s="1500"/>
      <c r="AG183" s="1499"/>
      <c r="AH183" s="1499"/>
      <c r="AI183" s="1499"/>
      <c r="AJ183" s="45"/>
      <c r="AK183" s="33"/>
      <c r="AM183" s="318"/>
    </row>
    <row r="184" spans="1:39">
      <c r="B184" s="83"/>
      <c r="C184" s="12" t="s">
        <v>17</v>
      </c>
      <c r="D184" s="152" t="s">
        <v>7</v>
      </c>
      <c r="E184" s="1505"/>
      <c r="F184" s="1505"/>
      <c r="G184" s="1505"/>
      <c r="H184" s="2241" t="s">
        <v>534</v>
      </c>
      <c r="I184" s="1505"/>
      <c r="J184" s="1509"/>
      <c r="K184" s="1506"/>
      <c r="L184" s="1505"/>
      <c r="M184" s="1505"/>
      <c r="N184" s="1505"/>
      <c r="O184" s="1505"/>
      <c r="P184" s="1505"/>
      <c r="Q184" s="1505"/>
      <c r="R184" s="1507"/>
      <c r="S184" s="1505"/>
      <c r="T184" s="1505"/>
      <c r="U184" s="1505"/>
      <c r="V184" s="1505"/>
      <c r="W184" s="1505"/>
      <c r="X184" s="1505"/>
      <c r="Y184" s="1508"/>
      <c r="Z184" s="1508"/>
      <c r="AA184" s="1505"/>
      <c r="AB184" s="1505"/>
      <c r="AC184" s="1508"/>
      <c r="AD184" s="1505"/>
      <c r="AE184" s="1505"/>
      <c r="AF184" s="1506"/>
      <c r="AG184" s="1505"/>
      <c r="AH184" s="1505"/>
      <c r="AI184" s="1505"/>
      <c r="AJ184" s="32"/>
      <c r="AK184" s="33"/>
      <c r="AM184" s="318"/>
    </row>
    <row r="185" spans="1:39">
      <c r="B185" s="91"/>
      <c r="C185" s="12"/>
      <c r="D185" s="158" t="s">
        <v>8</v>
      </c>
      <c r="E185" s="1460"/>
      <c r="F185" s="1460"/>
      <c r="G185" s="1460"/>
      <c r="H185" s="1460">
        <v>0.5</v>
      </c>
      <c r="I185" s="1460"/>
      <c r="J185" s="1487"/>
      <c r="K185" s="1454"/>
      <c r="L185" s="1460"/>
      <c r="M185" s="1460"/>
      <c r="N185" s="1460"/>
      <c r="O185" s="1460"/>
      <c r="P185" s="1460"/>
      <c r="Q185" s="1460"/>
      <c r="R185" s="1488"/>
      <c r="S185" s="1460"/>
      <c r="T185" s="1460"/>
      <c r="U185" s="1460"/>
      <c r="V185" s="1460"/>
      <c r="W185" s="1460"/>
      <c r="X185" s="1460"/>
      <c r="Y185" s="1461"/>
      <c r="Z185" s="1461"/>
      <c r="AA185" s="1460"/>
      <c r="AB185" s="1460"/>
      <c r="AC185" s="1461"/>
      <c r="AD185" s="1460"/>
      <c r="AE185" s="1460"/>
      <c r="AF185" s="1454"/>
      <c r="AG185" s="1460"/>
      <c r="AH185" s="1460"/>
      <c r="AI185" s="1460"/>
      <c r="AJ185" s="37">
        <f>SUM(F185:AE185)</f>
        <v>0.5</v>
      </c>
      <c r="AK185" s="38">
        <f>SUM(F186:AE186)</f>
        <v>0</v>
      </c>
      <c r="AM185" s="318"/>
    </row>
    <row r="186" spans="1:39">
      <c r="A186" s="39"/>
      <c r="B186" s="97"/>
      <c r="C186" s="98">
        <f>SUM(AJ184:AK186)</f>
        <v>0.5</v>
      </c>
      <c r="D186" s="164" t="s">
        <v>9</v>
      </c>
      <c r="E186" s="1499"/>
      <c r="F186" s="1499"/>
      <c r="G186" s="1499"/>
      <c r="H186" s="1499"/>
      <c r="I186" s="1499"/>
      <c r="J186" s="1502"/>
      <c r="K186" s="1500"/>
      <c r="L186" s="1499"/>
      <c r="M186" s="1499"/>
      <c r="N186" s="1499"/>
      <c r="O186" s="1499"/>
      <c r="P186" s="1499"/>
      <c r="Q186" s="1499"/>
      <c r="R186" s="1503"/>
      <c r="S186" s="1499"/>
      <c r="T186" s="1499"/>
      <c r="U186" s="1499"/>
      <c r="V186" s="1499"/>
      <c r="W186" s="1499"/>
      <c r="X186" s="1499"/>
      <c r="Y186" s="1501"/>
      <c r="Z186" s="1501"/>
      <c r="AA186" s="1499"/>
      <c r="AB186" s="1499"/>
      <c r="AC186" s="1501"/>
      <c r="AD186" s="1499"/>
      <c r="AE186" s="1499"/>
      <c r="AF186" s="1500"/>
      <c r="AG186" s="1499"/>
      <c r="AH186" s="1499"/>
      <c r="AI186" s="1499"/>
      <c r="AJ186" s="320"/>
      <c r="AK186" s="33"/>
      <c r="AM186" s="126"/>
    </row>
    <row r="187" spans="1:39">
      <c r="A187" s="39"/>
      <c r="B187" s="294"/>
      <c r="C187" s="176"/>
      <c r="D187" s="177"/>
      <c r="E187" s="109"/>
      <c r="F187" s="110"/>
      <c r="G187" s="109"/>
      <c r="H187" s="110"/>
      <c r="I187" s="126"/>
      <c r="J187" s="109"/>
      <c r="K187" s="110"/>
      <c r="L187" s="109"/>
      <c r="M187" s="110"/>
      <c r="N187" s="110"/>
      <c r="O187" s="109"/>
      <c r="P187" s="109"/>
      <c r="Q187" s="110" t="s">
        <v>44</v>
      </c>
      <c r="R187" s="110"/>
      <c r="S187" s="109"/>
      <c r="T187" s="110"/>
      <c r="U187" s="109"/>
      <c r="V187" s="326"/>
      <c r="W187" s="109"/>
      <c r="X187" s="109"/>
      <c r="Y187" s="110"/>
      <c r="Z187" s="109"/>
      <c r="AA187" s="110"/>
      <c r="AB187" s="110"/>
      <c r="AC187" s="109"/>
      <c r="AD187" s="109"/>
      <c r="AE187" s="109"/>
      <c r="AF187" s="110"/>
      <c r="AG187" s="109"/>
      <c r="AH187" s="109"/>
      <c r="AI187" s="110"/>
      <c r="AJ187" s="111"/>
      <c r="AK187" s="111"/>
      <c r="AM187" s="318"/>
    </row>
    <row r="188" spans="1:39">
      <c r="A188" s="106" t="s">
        <v>4</v>
      </c>
      <c r="B188" s="107" t="s">
        <v>5</v>
      </c>
      <c r="C188" s="327" t="s">
        <v>27</v>
      </c>
      <c r="D188" s="328"/>
      <c r="E188" s="2242"/>
      <c r="F188" s="2242"/>
      <c r="G188" s="144"/>
      <c r="H188" s="144"/>
      <c r="I188" s="144"/>
      <c r="J188" s="144"/>
      <c r="K188" s="2242"/>
      <c r="L188" s="2242"/>
      <c r="M188" s="2242"/>
      <c r="N188" s="144"/>
      <c r="O188" s="144"/>
      <c r="P188" s="144"/>
      <c r="Q188" s="144"/>
      <c r="R188" s="2242"/>
      <c r="S188" s="2242"/>
      <c r="T188" s="2242"/>
      <c r="U188" s="144"/>
      <c r="V188" s="144"/>
      <c r="W188" s="144"/>
      <c r="X188" s="144"/>
      <c r="Y188" s="2242"/>
      <c r="Z188" s="2242"/>
      <c r="AA188" s="2242"/>
      <c r="AB188" s="144"/>
      <c r="AC188" s="144"/>
      <c r="AD188" s="144"/>
      <c r="AE188" s="144"/>
      <c r="AF188" s="2242"/>
      <c r="AG188" s="2242"/>
      <c r="AH188" s="2242"/>
      <c r="AI188" s="2242"/>
      <c r="AJ188" s="111"/>
      <c r="AK188" s="111"/>
      <c r="AM188" s="318"/>
    </row>
    <row r="189" spans="1:39">
      <c r="A189" s="329">
        <v>8.25</v>
      </c>
      <c r="B189" s="330"/>
      <c r="C189" s="331" t="s">
        <v>79</v>
      </c>
      <c r="D189" s="2243" t="s">
        <v>29</v>
      </c>
      <c r="E189" s="2244">
        <f t="shared" ref="E189:AI189" si="23">COUNTIF(E$154:E$186,$D$189)</f>
        <v>1</v>
      </c>
      <c r="F189" s="2244">
        <f t="shared" si="23"/>
        <v>1</v>
      </c>
      <c r="G189" s="2244">
        <f t="shared" si="23"/>
        <v>1</v>
      </c>
      <c r="H189" s="2244">
        <f t="shared" si="23"/>
        <v>1</v>
      </c>
      <c r="I189" s="2244">
        <f t="shared" si="23"/>
        <v>1</v>
      </c>
      <c r="J189" s="2244">
        <f t="shared" si="23"/>
        <v>0</v>
      </c>
      <c r="K189" s="2244">
        <f t="shared" si="23"/>
        <v>0</v>
      </c>
      <c r="L189" s="2244">
        <f t="shared" si="23"/>
        <v>1</v>
      </c>
      <c r="M189" s="2244">
        <f t="shared" si="23"/>
        <v>1</v>
      </c>
      <c r="N189" s="2244">
        <f t="shared" si="23"/>
        <v>1</v>
      </c>
      <c r="O189" s="2244">
        <f t="shared" si="23"/>
        <v>1</v>
      </c>
      <c r="P189" s="2244">
        <f t="shared" si="23"/>
        <v>1</v>
      </c>
      <c r="Q189" s="2244">
        <f t="shared" si="23"/>
        <v>0</v>
      </c>
      <c r="R189" s="2244">
        <f t="shared" si="23"/>
        <v>0</v>
      </c>
      <c r="S189" s="2244">
        <f t="shared" si="23"/>
        <v>1</v>
      </c>
      <c r="T189" s="2244">
        <f t="shared" si="23"/>
        <v>1</v>
      </c>
      <c r="U189" s="2244">
        <f t="shared" si="23"/>
        <v>1</v>
      </c>
      <c r="V189" s="2244">
        <f t="shared" si="23"/>
        <v>1</v>
      </c>
      <c r="W189" s="2244">
        <f t="shared" si="23"/>
        <v>1</v>
      </c>
      <c r="X189" s="2244">
        <f t="shared" si="23"/>
        <v>0</v>
      </c>
      <c r="Y189" s="2244">
        <f t="shared" si="23"/>
        <v>0</v>
      </c>
      <c r="Z189" s="2244">
        <f t="shared" si="23"/>
        <v>0</v>
      </c>
      <c r="AA189" s="2244">
        <f t="shared" si="23"/>
        <v>1</v>
      </c>
      <c r="AB189" s="2244">
        <f t="shared" si="23"/>
        <v>1</v>
      </c>
      <c r="AC189" s="2244">
        <f t="shared" si="23"/>
        <v>0</v>
      </c>
      <c r="AD189" s="2244">
        <f t="shared" si="23"/>
        <v>1</v>
      </c>
      <c r="AE189" s="2244">
        <f t="shared" si="23"/>
        <v>0</v>
      </c>
      <c r="AF189" s="2244">
        <f t="shared" si="23"/>
        <v>0</v>
      </c>
      <c r="AG189" s="2244">
        <f t="shared" si="23"/>
        <v>1</v>
      </c>
      <c r="AH189" s="2244">
        <f t="shared" si="23"/>
        <v>1</v>
      </c>
      <c r="AI189" s="2244">
        <f t="shared" si="23"/>
        <v>0</v>
      </c>
      <c r="AJ189" s="117"/>
      <c r="AK189" s="117"/>
    </row>
    <row r="190" spans="1:39">
      <c r="A190" s="332">
        <v>6</v>
      </c>
      <c r="B190" s="330"/>
      <c r="C190" s="333" t="s">
        <v>80</v>
      </c>
      <c r="D190" s="2243" t="s">
        <v>31</v>
      </c>
      <c r="E190" s="2245">
        <f t="shared" ref="E190:AI190" si="24">COUNTIF(E$154:E$186,$D$190)</f>
        <v>1</v>
      </c>
      <c r="F190" s="2245">
        <f t="shared" si="24"/>
        <v>1</v>
      </c>
      <c r="G190" s="2245">
        <f t="shared" si="24"/>
        <v>1</v>
      </c>
      <c r="H190" s="2245">
        <f t="shared" si="24"/>
        <v>1</v>
      </c>
      <c r="I190" s="2245">
        <f t="shared" si="24"/>
        <v>1</v>
      </c>
      <c r="J190" s="2245">
        <f t="shared" si="24"/>
        <v>1</v>
      </c>
      <c r="K190" s="2245">
        <f t="shared" si="24"/>
        <v>0</v>
      </c>
      <c r="L190" s="2245">
        <f t="shared" si="24"/>
        <v>1</v>
      </c>
      <c r="M190" s="2245">
        <f t="shared" si="24"/>
        <v>1</v>
      </c>
      <c r="N190" s="2245">
        <f t="shared" si="24"/>
        <v>1</v>
      </c>
      <c r="O190" s="2245">
        <f t="shared" si="24"/>
        <v>1</v>
      </c>
      <c r="P190" s="2245">
        <f t="shared" si="24"/>
        <v>1</v>
      </c>
      <c r="Q190" s="2245">
        <f t="shared" si="24"/>
        <v>1</v>
      </c>
      <c r="R190" s="2245">
        <f t="shared" si="24"/>
        <v>0</v>
      </c>
      <c r="S190" s="2245">
        <f t="shared" si="24"/>
        <v>1</v>
      </c>
      <c r="T190" s="2245">
        <f t="shared" si="24"/>
        <v>1</v>
      </c>
      <c r="U190" s="2245">
        <f t="shared" si="24"/>
        <v>1</v>
      </c>
      <c r="V190" s="2245">
        <f t="shared" si="24"/>
        <v>1</v>
      </c>
      <c r="W190" s="2245">
        <f t="shared" si="24"/>
        <v>1</v>
      </c>
      <c r="X190" s="2245">
        <f t="shared" si="24"/>
        <v>0</v>
      </c>
      <c r="Y190" s="2245">
        <f t="shared" si="24"/>
        <v>0</v>
      </c>
      <c r="Z190" s="2245">
        <f t="shared" si="24"/>
        <v>0</v>
      </c>
      <c r="AA190" s="2245">
        <f t="shared" si="24"/>
        <v>1</v>
      </c>
      <c r="AB190" s="2245">
        <f t="shared" si="24"/>
        <v>1</v>
      </c>
      <c r="AC190" s="2245">
        <f t="shared" si="24"/>
        <v>0</v>
      </c>
      <c r="AD190" s="2245">
        <f t="shared" si="24"/>
        <v>1</v>
      </c>
      <c r="AE190" s="2245">
        <f t="shared" si="24"/>
        <v>1</v>
      </c>
      <c r="AF190" s="2245">
        <f t="shared" si="24"/>
        <v>0</v>
      </c>
      <c r="AG190" s="2245">
        <f t="shared" si="24"/>
        <v>1</v>
      </c>
      <c r="AH190" s="2245">
        <f t="shared" si="24"/>
        <v>1</v>
      </c>
      <c r="AI190" s="2245">
        <f t="shared" si="24"/>
        <v>0</v>
      </c>
      <c r="AJ190" s="117"/>
      <c r="AK190" s="117"/>
    </row>
    <row r="191" spans="1:39">
      <c r="A191" s="329">
        <v>6.25</v>
      </c>
      <c r="B191" s="330"/>
      <c r="C191" s="331" t="s">
        <v>81</v>
      </c>
      <c r="D191" s="2243" t="s">
        <v>82</v>
      </c>
      <c r="E191" s="2246">
        <f t="shared" ref="E191:AI191" si="25">COUNTIF(E154:E186,$D$191)</f>
        <v>0</v>
      </c>
      <c r="F191" s="2246">
        <f t="shared" si="25"/>
        <v>0</v>
      </c>
      <c r="G191" s="2246">
        <f t="shared" si="25"/>
        <v>0</v>
      </c>
      <c r="H191" s="2246">
        <f t="shared" si="25"/>
        <v>0</v>
      </c>
      <c r="I191" s="2246">
        <f t="shared" si="25"/>
        <v>0</v>
      </c>
      <c r="J191" s="2246">
        <f t="shared" si="25"/>
        <v>1</v>
      </c>
      <c r="K191" s="2246">
        <f t="shared" si="25"/>
        <v>0</v>
      </c>
      <c r="L191" s="2246">
        <f t="shared" si="25"/>
        <v>0</v>
      </c>
      <c r="M191" s="2246">
        <f t="shared" si="25"/>
        <v>0</v>
      </c>
      <c r="N191" s="2246">
        <f t="shared" si="25"/>
        <v>0</v>
      </c>
      <c r="O191" s="2246">
        <f t="shared" si="25"/>
        <v>0</v>
      </c>
      <c r="P191" s="2246">
        <f t="shared" si="25"/>
        <v>0</v>
      </c>
      <c r="Q191" s="2246">
        <f t="shared" si="25"/>
        <v>1</v>
      </c>
      <c r="R191" s="2246">
        <f t="shared" si="25"/>
        <v>0</v>
      </c>
      <c r="S191" s="2246">
        <f t="shared" si="25"/>
        <v>0</v>
      </c>
      <c r="T191" s="2246">
        <f t="shared" si="25"/>
        <v>0</v>
      </c>
      <c r="U191" s="2246">
        <f t="shared" si="25"/>
        <v>0</v>
      </c>
      <c r="V191" s="2246">
        <f t="shared" si="25"/>
        <v>0</v>
      </c>
      <c r="W191" s="2246">
        <f t="shared" si="25"/>
        <v>0</v>
      </c>
      <c r="X191" s="2246">
        <f t="shared" si="25"/>
        <v>0</v>
      </c>
      <c r="Y191" s="2246">
        <f t="shared" si="25"/>
        <v>0</v>
      </c>
      <c r="Z191" s="2246">
        <f t="shared" si="25"/>
        <v>0</v>
      </c>
      <c r="AA191" s="2246">
        <f t="shared" si="25"/>
        <v>0</v>
      </c>
      <c r="AB191" s="2246">
        <f t="shared" si="25"/>
        <v>0</v>
      </c>
      <c r="AC191" s="2246">
        <f t="shared" si="25"/>
        <v>0</v>
      </c>
      <c r="AD191" s="2246">
        <f t="shared" si="25"/>
        <v>0</v>
      </c>
      <c r="AE191" s="2246">
        <f t="shared" si="25"/>
        <v>1</v>
      </c>
      <c r="AF191" s="2246">
        <f t="shared" si="25"/>
        <v>0</v>
      </c>
      <c r="AG191" s="2246">
        <f t="shared" si="25"/>
        <v>0</v>
      </c>
      <c r="AH191" s="2246">
        <f t="shared" si="25"/>
        <v>0</v>
      </c>
      <c r="AI191" s="2246">
        <f t="shared" si="25"/>
        <v>0</v>
      </c>
      <c r="AJ191" s="117"/>
      <c r="AK191" s="117"/>
    </row>
    <row r="192" spans="1:39">
      <c r="A192" s="127" t="s">
        <v>32</v>
      </c>
      <c r="B192" s="193"/>
      <c r="C192" s="129">
        <f>SUM(AJ154:AJ159)</f>
        <v>9.75</v>
      </c>
      <c r="D192" s="130"/>
      <c r="E192" s="131">
        <f t="shared" ref="E192:AI192" si="26">SUM(E64:E186)</f>
        <v>3</v>
      </c>
      <c r="F192" s="131">
        <f t="shared" si="26"/>
        <v>7</v>
      </c>
      <c r="G192" s="131">
        <f t="shared" si="26"/>
        <v>9</v>
      </c>
      <c r="H192" s="131">
        <f t="shared" si="26"/>
        <v>26.75</v>
      </c>
      <c r="I192" s="131">
        <f t="shared" si="26"/>
        <v>21</v>
      </c>
      <c r="J192" s="131">
        <f t="shared" si="26"/>
        <v>24</v>
      </c>
      <c r="K192" s="131">
        <f t="shared" si="26"/>
        <v>21</v>
      </c>
      <c r="L192" s="131">
        <f t="shared" si="26"/>
        <v>30.25</v>
      </c>
      <c r="M192" s="131">
        <f t="shared" si="26"/>
        <v>35.25</v>
      </c>
      <c r="N192" s="131">
        <f t="shared" si="26"/>
        <v>36.25</v>
      </c>
      <c r="O192" s="131">
        <f t="shared" si="26"/>
        <v>39.25</v>
      </c>
      <c r="P192" s="131">
        <f t="shared" si="26"/>
        <v>43</v>
      </c>
      <c r="Q192" s="131">
        <f t="shared" si="26"/>
        <v>39</v>
      </c>
      <c r="R192" s="131">
        <f t="shared" si="26"/>
        <v>42</v>
      </c>
      <c r="S192" s="131">
        <f t="shared" si="26"/>
        <v>45</v>
      </c>
      <c r="T192" s="131">
        <f t="shared" si="26"/>
        <v>51</v>
      </c>
      <c r="U192" s="131">
        <f t="shared" si="26"/>
        <v>51</v>
      </c>
      <c r="V192" s="131">
        <f t="shared" si="26"/>
        <v>54</v>
      </c>
      <c r="W192" s="131">
        <f t="shared" si="26"/>
        <v>57</v>
      </c>
      <c r="X192" s="131">
        <f t="shared" si="26"/>
        <v>60</v>
      </c>
      <c r="Y192" s="131">
        <f t="shared" si="26"/>
        <v>63</v>
      </c>
      <c r="Z192" s="131">
        <f t="shared" si="26"/>
        <v>66</v>
      </c>
      <c r="AA192" s="131">
        <f t="shared" si="26"/>
        <v>73</v>
      </c>
      <c r="AB192" s="131">
        <f t="shared" si="26"/>
        <v>72</v>
      </c>
      <c r="AC192" s="131">
        <f t="shared" si="26"/>
        <v>75</v>
      </c>
      <c r="AD192" s="131">
        <f t="shared" si="26"/>
        <v>78</v>
      </c>
      <c r="AE192" s="131">
        <f t="shared" si="26"/>
        <v>81</v>
      </c>
      <c r="AF192" s="131">
        <f t="shared" si="26"/>
        <v>84</v>
      </c>
      <c r="AG192" s="131">
        <f t="shared" si="26"/>
        <v>87</v>
      </c>
      <c r="AH192" s="131">
        <f t="shared" si="26"/>
        <v>91</v>
      </c>
      <c r="AI192" s="131">
        <f t="shared" si="26"/>
        <v>62</v>
      </c>
      <c r="AJ192" s="132">
        <f>SUM(F192:AE192)</f>
        <v>1199.75</v>
      </c>
      <c r="AK192" s="133" t="s">
        <v>33</v>
      </c>
    </row>
    <row r="193" spans="1:49">
      <c r="A193" s="135" t="s">
        <v>34</v>
      </c>
      <c r="B193" s="195"/>
      <c r="C193" s="196">
        <f>SUM(AK154:AK159)</f>
        <v>0</v>
      </c>
      <c r="D193" s="130"/>
      <c r="E193" s="137" t="str">
        <f>IF(E192=12.25,1,"ERRORE")</f>
        <v>ERRORE</v>
      </c>
      <c r="F193" s="137" t="str">
        <f>IF(F192=0,1,"ERRORE")</f>
        <v>ERRORE</v>
      </c>
      <c r="G193" s="137" t="str">
        <f>IF(G192=14.25,1,"ERRORE")</f>
        <v>ERRORE</v>
      </c>
      <c r="H193" s="137" t="str">
        <f>IF(H192=14.25,1,"ERRORE")</f>
        <v>ERRORE</v>
      </c>
      <c r="I193" s="137" t="str">
        <f>IF(I192=14.25,1,"ERRORE")</f>
        <v>ERRORE</v>
      </c>
      <c r="J193" s="137" t="str">
        <f>IF(J192=14.25,1,"ERRORE")</f>
        <v>ERRORE</v>
      </c>
      <c r="K193" s="137" t="str">
        <f>IF(K192=14.25,1,"ERRORE")</f>
        <v>ERRORE</v>
      </c>
      <c r="L193" s="137" t="str">
        <f>IF(L192=12.25,1,"ERRORE")</f>
        <v>ERRORE</v>
      </c>
      <c r="M193" s="137" t="str">
        <f>IF(M192=0,1,"ERRORE")</f>
        <v>ERRORE</v>
      </c>
      <c r="N193" s="137" t="str">
        <f>IF(N192=14.25,1,"ERRORE")</f>
        <v>ERRORE</v>
      </c>
      <c r="O193" s="137" t="str">
        <f>IF(O192=14.25,1,"ERRORE")</f>
        <v>ERRORE</v>
      </c>
      <c r="P193" s="137" t="str">
        <f>IF(P192=14.25,1,"ERRORE")</f>
        <v>ERRORE</v>
      </c>
      <c r="Q193" s="137" t="str">
        <f>IF(Q192=14.25,1,"ERRORE")</f>
        <v>ERRORE</v>
      </c>
      <c r="R193" s="137" t="str">
        <f>IF(R192=14.25,1,"ERRORE")</f>
        <v>ERRORE</v>
      </c>
      <c r="S193" s="137" t="str">
        <f>IF(S192=12.25,1,"ERRORE")</f>
        <v>ERRORE</v>
      </c>
      <c r="T193" s="137" t="str">
        <f>IF(T192=0,1,"ERRORE")</f>
        <v>ERRORE</v>
      </c>
      <c r="U193" s="137" t="str">
        <f>IF(U192=0,1,"ERRORE")</f>
        <v>ERRORE</v>
      </c>
      <c r="V193" s="137" t="str">
        <f>IF(V192=14.25,1,"ERRORE")</f>
        <v>ERRORE</v>
      </c>
      <c r="W193" s="137" t="str">
        <f>IF(W192=14.25,1,"ERRORE")</f>
        <v>ERRORE</v>
      </c>
      <c r="X193" s="137" t="str">
        <f>IF(X192=14.25,1,"ERRORE")</f>
        <v>ERRORE</v>
      </c>
      <c r="Y193" s="137" t="str">
        <f>IF(Y192=0,1,"ERRORE")</f>
        <v>ERRORE</v>
      </c>
      <c r="Z193" s="137" t="str">
        <f>IF(Z192=12.25,1,"ERRORE")</f>
        <v>ERRORE</v>
      </c>
      <c r="AA193" s="137" t="str">
        <f>IF(AA192=0,1,"ERRORE")</f>
        <v>ERRORE</v>
      </c>
      <c r="AB193" s="137" t="str">
        <f>IF(AB192=14.25,1,"ERRORE")</f>
        <v>ERRORE</v>
      </c>
      <c r="AC193" s="137" t="str">
        <f>IF(AC192=14.25,1,"ERRORE")</f>
        <v>ERRORE</v>
      </c>
      <c r="AD193" s="137" t="str">
        <f>IF(AD192=14.25,1,"ERRORE")</f>
        <v>ERRORE</v>
      </c>
      <c r="AE193" s="137" t="str">
        <f>IF(AE192=14.25,1,"ERRORE")</f>
        <v>ERRORE</v>
      </c>
      <c r="AF193" s="137" t="str">
        <f>IF(AF192=0,1,"ERRORE")</f>
        <v>ERRORE</v>
      </c>
      <c r="AG193" s="137" t="str">
        <f>IF(AG192=12.25,1,"ERRORE")</f>
        <v>ERRORE</v>
      </c>
      <c r="AH193" s="137" t="str">
        <f>IF(AH192=12.25,1,"ERRORE")</f>
        <v>ERRORE</v>
      </c>
      <c r="AI193" s="137" t="str">
        <f>IF(AI192=0,1,"ERRORE")</f>
        <v>ERRORE</v>
      </c>
      <c r="AJ193" s="138">
        <f>SUM(AJ154:AK186)</f>
        <v>58.75</v>
      </c>
      <c r="AK193" s="133" t="s">
        <v>35</v>
      </c>
    </row>
    <row r="194" spans="1:49">
      <c r="A194" s="139" t="s">
        <v>36</v>
      </c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34"/>
      <c r="AK194" s="133"/>
    </row>
    <row r="195" spans="1:49" s="318" customFormat="1"/>
    <row r="196" spans="1:49">
      <c r="B196" s="75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</row>
    <row r="197" spans="1:49">
      <c r="C197" s="16"/>
      <c r="D197" s="17"/>
      <c r="E197" s="18">
        <v>1</v>
      </c>
      <c r="F197" s="18">
        <v>2</v>
      </c>
      <c r="G197" s="18">
        <v>3</v>
      </c>
      <c r="H197" s="18">
        <v>4</v>
      </c>
      <c r="I197" s="18">
        <v>5</v>
      </c>
      <c r="J197" s="18">
        <v>6</v>
      </c>
      <c r="K197" s="18">
        <v>7</v>
      </c>
      <c r="L197" s="18">
        <v>8</v>
      </c>
      <c r="M197" s="18">
        <v>9</v>
      </c>
      <c r="N197" s="18">
        <v>10</v>
      </c>
      <c r="O197" s="18">
        <v>11</v>
      </c>
      <c r="P197" s="18">
        <v>12</v>
      </c>
      <c r="Q197" s="18">
        <v>13</v>
      </c>
      <c r="R197" s="18">
        <v>14</v>
      </c>
      <c r="S197" s="18">
        <v>15</v>
      </c>
      <c r="T197" s="18">
        <v>16</v>
      </c>
      <c r="U197" s="18">
        <v>17</v>
      </c>
      <c r="V197" s="18">
        <v>18</v>
      </c>
      <c r="W197" s="18">
        <v>19</v>
      </c>
      <c r="X197" s="18">
        <v>20</v>
      </c>
      <c r="Y197" s="18">
        <v>21</v>
      </c>
      <c r="Z197" s="18">
        <v>22</v>
      </c>
      <c r="AA197" s="18">
        <v>23</v>
      </c>
      <c r="AB197" s="18">
        <v>24</v>
      </c>
      <c r="AC197" s="279">
        <v>25</v>
      </c>
      <c r="AD197" s="18">
        <v>26</v>
      </c>
      <c r="AE197" s="18">
        <v>27</v>
      </c>
      <c r="AF197" s="279">
        <v>28</v>
      </c>
      <c r="AG197" s="18">
        <v>29</v>
      </c>
      <c r="AH197" s="18">
        <v>30</v>
      </c>
      <c r="AI197" s="18"/>
      <c r="AJ197" s="18"/>
      <c r="AK197" s="18"/>
    </row>
    <row r="198" spans="1:49" ht="15">
      <c r="B198" s="15" t="s">
        <v>2</v>
      </c>
      <c r="C198" s="81" t="s">
        <v>83</v>
      </c>
      <c r="D198" s="147"/>
      <c r="E198" s="2101" t="s">
        <v>186</v>
      </c>
      <c r="F198" s="2101" t="s">
        <v>29</v>
      </c>
      <c r="G198" s="2101" t="s">
        <v>29</v>
      </c>
      <c r="H198" s="2101" t="s">
        <v>187</v>
      </c>
      <c r="I198" s="2101" t="s">
        <v>188</v>
      </c>
      <c r="J198" s="2101" t="s">
        <v>89</v>
      </c>
      <c r="K198" s="2102" t="s">
        <v>4</v>
      </c>
      <c r="L198" s="2101" t="s">
        <v>186</v>
      </c>
      <c r="M198" s="2101" t="s">
        <v>29</v>
      </c>
      <c r="N198" s="2101" t="s">
        <v>29</v>
      </c>
      <c r="O198" s="2101" t="s">
        <v>187</v>
      </c>
      <c r="P198" s="2101" t="s">
        <v>188</v>
      </c>
      <c r="Q198" s="2101" t="s">
        <v>89</v>
      </c>
      <c r="R198" s="2102" t="s">
        <v>4</v>
      </c>
      <c r="S198" s="2101" t="s">
        <v>186</v>
      </c>
      <c r="T198" s="2101" t="s">
        <v>29</v>
      </c>
      <c r="U198" s="2101" t="s">
        <v>29</v>
      </c>
      <c r="V198" s="2101" t="s">
        <v>187</v>
      </c>
      <c r="W198" s="2101" t="s">
        <v>188</v>
      </c>
      <c r="X198" s="2101" t="s">
        <v>89</v>
      </c>
      <c r="Y198" s="2247" t="s">
        <v>4</v>
      </c>
      <c r="Z198" s="2247" t="s">
        <v>186</v>
      </c>
      <c r="AA198" s="2101" t="s">
        <v>29</v>
      </c>
      <c r="AB198" s="2101" t="s">
        <v>29</v>
      </c>
      <c r="AC198" s="2247" t="s">
        <v>187</v>
      </c>
      <c r="AD198" s="2101" t="s">
        <v>188</v>
      </c>
      <c r="AE198" s="2101" t="s">
        <v>89</v>
      </c>
      <c r="AF198" s="2102" t="s">
        <v>4</v>
      </c>
      <c r="AG198" s="2248" t="s">
        <v>186</v>
      </c>
      <c r="AH198" s="2248" t="s">
        <v>29</v>
      </c>
      <c r="AI198" s="2248"/>
      <c r="AJ198" s="82" t="s">
        <v>4</v>
      </c>
      <c r="AK198" s="28" t="s">
        <v>5</v>
      </c>
      <c r="AL198" s="335" t="s">
        <v>84</v>
      </c>
      <c r="AR198" s="31" t="s">
        <v>62</v>
      </c>
      <c r="AS198" s="31" t="s">
        <v>85</v>
      </c>
      <c r="AT198" s="31" t="s">
        <v>62</v>
      </c>
      <c r="AU198" s="31" t="s">
        <v>85</v>
      </c>
      <c r="AV198" s="31" t="s">
        <v>29</v>
      </c>
    </row>
    <row r="199" spans="1:49" ht="15">
      <c r="B199" s="83"/>
      <c r="C199" s="12" t="s">
        <v>86</v>
      </c>
      <c r="D199" s="152" t="s">
        <v>7</v>
      </c>
      <c r="E199" s="2103" t="s">
        <v>62</v>
      </c>
      <c r="F199" s="2106" t="s">
        <v>29</v>
      </c>
      <c r="G199" s="2103" t="s">
        <v>29</v>
      </c>
      <c r="H199" s="2103" t="s">
        <v>85</v>
      </c>
      <c r="I199" s="2103" t="s">
        <v>11</v>
      </c>
      <c r="J199" s="2104"/>
      <c r="K199" s="2105"/>
      <c r="L199" s="2103" t="s">
        <v>62</v>
      </c>
      <c r="M199" s="2106" t="s">
        <v>29</v>
      </c>
      <c r="N199" s="2103" t="s">
        <v>29</v>
      </c>
      <c r="O199" s="2103" t="s">
        <v>85</v>
      </c>
      <c r="P199" s="2103" t="s">
        <v>11</v>
      </c>
      <c r="Q199" s="2103"/>
      <c r="R199" s="2105"/>
      <c r="S199" s="2103" t="s">
        <v>62</v>
      </c>
      <c r="T199" s="2106" t="s">
        <v>29</v>
      </c>
      <c r="U199" s="2103" t="s">
        <v>29</v>
      </c>
      <c r="V199" s="2103" t="s">
        <v>85</v>
      </c>
      <c r="W199" s="2103" t="s">
        <v>82</v>
      </c>
      <c r="X199" s="2103"/>
      <c r="Y199" s="2249"/>
      <c r="Z199" s="2250" t="s">
        <v>535</v>
      </c>
      <c r="AA199" s="2106" t="s">
        <v>29</v>
      </c>
      <c r="AB199" s="2103" t="s">
        <v>29</v>
      </c>
      <c r="AC199" s="2250" t="s">
        <v>536</v>
      </c>
      <c r="AD199" s="2103"/>
      <c r="AE199" s="2104"/>
      <c r="AF199" s="2105"/>
      <c r="AG199" s="2103" t="s">
        <v>62</v>
      </c>
      <c r="AH199" s="2106" t="s">
        <v>29</v>
      </c>
      <c r="AI199" s="2103"/>
      <c r="AJ199" s="336"/>
      <c r="AK199" s="337"/>
      <c r="AL199" s="335" t="s">
        <v>87</v>
      </c>
      <c r="AR199" s="338"/>
      <c r="AS199" s="339" t="s">
        <v>88</v>
      </c>
      <c r="AT199" s="340"/>
      <c r="AU199" s="339" t="s">
        <v>89</v>
      </c>
      <c r="AV199" s="340"/>
    </row>
    <row r="200" spans="1:49" ht="15.75">
      <c r="B200" s="91"/>
      <c r="C200" s="12"/>
      <c r="D200" s="158" t="s">
        <v>8</v>
      </c>
      <c r="E200" s="2117">
        <v>9</v>
      </c>
      <c r="F200" s="2117">
        <v>8.5</v>
      </c>
      <c r="G200" s="2117">
        <v>8.5</v>
      </c>
      <c r="H200" s="2117">
        <v>8.5</v>
      </c>
      <c r="I200" s="2117" t="s">
        <v>88</v>
      </c>
      <c r="J200" s="2118"/>
      <c r="K200" s="2119"/>
      <c r="L200" s="2117">
        <v>9</v>
      </c>
      <c r="M200" s="2117">
        <v>8.5</v>
      </c>
      <c r="N200" s="2117">
        <v>8.5</v>
      </c>
      <c r="O200" s="2117">
        <v>8.5</v>
      </c>
      <c r="P200" s="2117"/>
      <c r="Q200" s="2120"/>
      <c r="R200" s="2119"/>
      <c r="S200" s="2117">
        <v>9</v>
      </c>
      <c r="T200" s="2117">
        <v>8.5</v>
      </c>
      <c r="U200" s="2117">
        <v>8.5</v>
      </c>
      <c r="V200" s="2117">
        <v>8.5</v>
      </c>
      <c r="W200" s="2117"/>
      <c r="X200" s="2120"/>
      <c r="Y200" s="2251"/>
      <c r="Z200" s="2252" t="s">
        <v>11</v>
      </c>
      <c r="AA200" s="2117">
        <v>8.5</v>
      </c>
      <c r="AB200" s="2117">
        <v>8.5</v>
      </c>
      <c r="AC200" s="2252"/>
      <c r="AD200" s="2117"/>
      <c r="AE200" s="2118"/>
      <c r="AF200" s="2119"/>
      <c r="AG200" s="2117">
        <v>9</v>
      </c>
      <c r="AH200" s="2117">
        <v>8.5</v>
      </c>
      <c r="AI200" s="2117"/>
      <c r="AJ200" s="37">
        <f>SUM(E200:AI200)</f>
        <v>138</v>
      </c>
      <c r="AK200" s="162">
        <f>SUM(E201:AI201)</f>
        <v>1.5</v>
      </c>
      <c r="AL200" s="341" t="s">
        <v>89</v>
      </c>
    </row>
    <row r="201" spans="1:49" ht="15.75">
      <c r="A201" s="39"/>
      <c r="B201" s="97"/>
      <c r="C201" s="98">
        <f>SUM(AJ199:AK201)</f>
        <v>139.5</v>
      </c>
      <c r="D201" s="164" t="s">
        <v>9</v>
      </c>
      <c r="E201" s="2117"/>
      <c r="F201" s="2117"/>
      <c r="G201" s="2117"/>
      <c r="H201" s="2117">
        <v>0.5</v>
      </c>
      <c r="I201" s="2117"/>
      <c r="J201" s="2122"/>
      <c r="K201" s="2123"/>
      <c r="L201" s="2117"/>
      <c r="M201" s="2117"/>
      <c r="N201" s="2117"/>
      <c r="O201" s="2117">
        <v>0.5</v>
      </c>
      <c r="P201" s="2117"/>
      <c r="Q201" s="2124"/>
      <c r="R201" s="2123"/>
      <c r="S201" s="2117"/>
      <c r="T201" s="2117"/>
      <c r="U201" s="2117"/>
      <c r="V201" s="2117">
        <v>0.5</v>
      </c>
      <c r="W201" s="2117"/>
      <c r="X201" s="2124"/>
      <c r="Y201" s="2253"/>
      <c r="Z201" s="2252"/>
      <c r="AA201" s="2117"/>
      <c r="AB201" s="2117"/>
      <c r="AC201" s="2252"/>
      <c r="AD201" s="2117"/>
      <c r="AE201" s="2122"/>
      <c r="AF201" s="2123"/>
      <c r="AG201" s="2117"/>
      <c r="AH201" s="2117"/>
      <c r="AI201" s="2117"/>
      <c r="AJ201" s="342"/>
      <c r="AK201" s="122"/>
    </row>
    <row r="202" spans="1:49" ht="15.75">
      <c r="A202" s="39"/>
      <c r="B202" s="343"/>
      <c r="C202" s="6" t="s">
        <v>90</v>
      </c>
      <c r="D202" s="344" t="s">
        <v>7</v>
      </c>
      <c r="E202" s="2103"/>
      <c r="F202" s="2106"/>
      <c r="G202" s="2103"/>
      <c r="H202" s="2103"/>
      <c r="I202" s="2149"/>
      <c r="J202" s="2127"/>
      <c r="K202" s="2128"/>
      <c r="L202" s="2129"/>
      <c r="M202" s="2130"/>
      <c r="N202" s="2129"/>
      <c r="O202" s="2129"/>
      <c r="P202" s="2126"/>
      <c r="Q202" s="2129"/>
      <c r="R202" s="2128"/>
      <c r="S202" s="2129"/>
      <c r="T202" s="2130"/>
      <c r="U202" s="2129"/>
      <c r="V202" s="2129"/>
      <c r="W202" s="2126"/>
      <c r="X202" s="2129"/>
      <c r="Y202" s="2254"/>
      <c r="Z202" s="2255"/>
      <c r="AA202" s="2130"/>
      <c r="AB202" s="2129"/>
      <c r="AC202" s="2255"/>
      <c r="AD202" s="2126"/>
      <c r="AE202" s="2127"/>
      <c r="AF202" s="2128"/>
      <c r="AG202" s="2129"/>
      <c r="AH202" s="2130"/>
      <c r="AI202" s="2129"/>
      <c r="AJ202" s="345"/>
      <c r="AK202" s="346"/>
    </row>
    <row r="203" spans="1:49" ht="15.75">
      <c r="A203" s="39"/>
      <c r="B203" s="343"/>
      <c r="C203" s="6"/>
      <c r="D203" s="158" t="s">
        <v>8</v>
      </c>
      <c r="E203" s="2120"/>
      <c r="F203" s="2117"/>
      <c r="G203" s="2117"/>
      <c r="H203" s="2120"/>
      <c r="I203" s="2120"/>
      <c r="J203" s="2118"/>
      <c r="K203" s="2119"/>
      <c r="L203" s="2120"/>
      <c r="M203" s="2117"/>
      <c r="N203" s="2117"/>
      <c r="O203" s="2120"/>
      <c r="P203" s="2120"/>
      <c r="Q203" s="2120"/>
      <c r="R203" s="2119"/>
      <c r="S203" s="2120"/>
      <c r="T203" s="2117"/>
      <c r="U203" s="2117"/>
      <c r="V203" s="2120"/>
      <c r="W203" s="2120"/>
      <c r="X203" s="2120"/>
      <c r="Y203" s="2251"/>
      <c r="Z203" s="2256"/>
      <c r="AA203" s="2117"/>
      <c r="AB203" s="2117"/>
      <c r="AC203" s="2256"/>
      <c r="AD203" s="2120"/>
      <c r="AE203" s="2118"/>
      <c r="AF203" s="2119"/>
      <c r="AG203" s="2120"/>
      <c r="AH203" s="2117"/>
      <c r="AI203" s="2257"/>
      <c r="AJ203" s="37">
        <f>SUM(E203:AI203)</f>
        <v>0</v>
      </c>
      <c r="AK203" s="162">
        <f>SUM(E204:AI204)</f>
        <v>0</v>
      </c>
    </row>
    <row r="204" spans="1:49" ht="15.75">
      <c r="A204" s="39"/>
      <c r="B204" s="343"/>
      <c r="C204" s="98">
        <f>SUM(AJ202:AK204)</f>
        <v>0</v>
      </c>
      <c r="D204" s="164" t="s">
        <v>9</v>
      </c>
      <c r="E204" s="2133"/>
      <c r="F204" s="2133"/>
      <c r="G204" s="2133"/>
      <c r="H204" s="2133"/>
      <c r="I204" s="2133"/>
      <c r="J204" s="2134"/>
      <c r="K204" s="2135"/>
      <c r="L204" s="2133"/>
      <c r="M204" s="2133"/>
      <c r="N204" s="2133"/>
      <c r="O204" s="2133"/>
      <c r="P204" s="2133"/>
      <c r="Q204" s="2136"/>
      <c r="R204" s="2135"/>
      <c r="S204" s="2133"/>
      <c r="T204" s="2133"/>
      <c r="U204" s="2133"/>
      <c r="V204" s="2133"/>
      <c r="W204" s="2133"/>
      <c r="X204" s="2136"/>
      <c r="Y204" s="2258"/>
      <c r="Z204" s="2259"/>
      <c r="AA204" s="2133"/>
      <c r="AB204" s="2133"/>
      <c r="AC204" s="2259"/>
      <c r="AD204" s="2133"/>
      <c r="AE204" s="2134"/>
      <c r="AF204" s="2135"/>
      <c r="AG204" s="2133"/>
      <c r="AH204" s="2133"/>
      <c r="AI204" s="2260"/>
      <c r="AJ204" s="347"/>
      <c r="AK204" s="348"/>
    </row>
    <row r="205" spans="1:49" ht="15.75">
      <c r="B205" s="83"/>
      <c r="C205" s="12" t="s">
        <v>91</v>
      </c>
      <c r="D205" s="152" t="s">
        <v>7</v>
      </c>
      <c r="E205" s="2140" t="s">
        <v>89</v>
      </c>
      <c r="F205" s="2140" t="s">
        <v>89</v>
      </c>
      <c r="G205" s="2140"/>
      <c r="H205" s="2140" t="s">
        <v>89</v>
      </c>
      <c r="I205" s="2140"/>
      <c r="J205" s="2261"/>
      <c r="K205" s="2141"/>
      <c r="L205" s="2140" t="s">
        <v>89</v>
      </c>
      <c r="M205" s="2140" t="s">
        <v>89</v>
      </c>
      <c r="N205" s="2140"/>
      <c r="O205" s="2140" t="s">
        <v>89</v>
      </c>
      <c r="P205" s="2103"/>
      <c r="Q205" s="2103"/>
      <c r="R205" s="2105"/>
      <c r="S205" s="2140" t="s">
        <v>89</v>
      </c>
      <c r="T205" s="2140" t="s">
        <v>89</v>
      </c>
      <c r="U205" s="2140" t="s">
        <v>89</v>
      </c>
      <c r="V205" s="2140" t="s">
        <v>89</v>
      </c>
      <c r="W205" s="2103"/>
      <c r="X205" s="2103"/>
      <c r="Y205" s="2262"/>
      <c r="Z205" s="2250"/>
      <c r="AA205" s="2140" t="s">
        <v>89</v>
      </c>
      <c r="AB205" s="2103"/>
      <c r="AC205" s="2250"/>
      <c r="AD205" s="2103"/>
      <c r="AE205" s="2104"/>
      <c r="AF205" s="2138"/>
      <c r="AG205" s="2140" t="s">
        <v>89</v>
      </c>
      <c r="AH205" s="2140" t="s">
        <v>89</v>
      </c>
      <c r="AI205" s="2103"/>
      <c r="AJ205" s="32"/>
      <c r="AK205" s="33"/>
      <c r="AL205" s="350">
        <v>42857</v>
      </c>
    </row>
    <row r="206" spans="1:49" ht="15.75">
      <c r="B206" s="91"/>
      <c r="C206" s="12"/>
      <c r="D206" s="158" t="s">
        <v>8</v>
      </c>
      <c r="E206" s="2117">
        <v>4</v>
      </c>
      <c r="F206" s="2117">
        <v>4</v>
      </c>
      <c r="G206" s="2120"/>
      <c r="H206" s="2117">
        <v>4</v>
      </c>
      <c r="I206" s="2117"/>
      <c r="J206" s="2118"/>
      <c r="K206" s="2119"/>
      <c r="L206" s="2117">
        <v>4</v>
      </c>
      <c r="M206" s="2117">
        <v>4</v>
      </c>
      <c r="N206" s="2120"/>
      <c r="O206" s="2117">
        <v>4</v>
      </c>
      <c r="P206" s="2117"/>
      <c r="Q206" s="2120"/>
      <c r="R206" s="2119"/>
      <c r="S206" s="2117">
        <v>4</v>
      </c>
      <c r="T206" s="2117">
        <v>4</v>
      </c>
      <c r="U206" s="2117">
        <v>4</v>
      </c>
      <c r="V206" s="2117">
        <v>4</v>
      </c>
      <c r="W206" s="2117"/>
      <c r="X206" s="2120"/>
      <c r="Y206" s="2251"/>
      <c r="Z206" s="2252"/>
      <c r="AA206" s="2117">
        <v>4</v>
      </c>
      <c r="AB206" s="2120"/>
      <c r="AC206" s="2252"/>
      <c r="AD206" s="2117"/>
      <c r="AE206" s="2118"/>
      <c r="AF206" s="2119"/>
      <c r="AG206" s="2117">
        <v>4</v>
      </c>
      <c r="AH206" s="2117">
        <v>4</v>
      </c>
      <c r="AI206" s="2120"/>
      <c r="AJ206" s="37">
        <f>SUM(E206:AI206)</f>
        <v>52</v>
      </c>
      <c r="AK206" s="162">
        <f>SUM(E207:AI207)</f>
        <v>6.5</v>
      </c>
      <c r="AL206" s="341" t="s">
        <v>88</v>
      </c>
      <c r="AR206" s="349" t="s">
        <v>89</v>
      </c>
      <c r="AS206" s="339"/>
      <c r="AT206" s="340"/>
      <c r="AU206" s="339" t="s">
        <v>88</v>
      </c>
      <c r="AV206" s="340"/>
      <c r="AW206" s="340"/>
    </row>
    <row r="207" spans="1:49" ht="15.75">
      <c r="A207" s="39"/>
      <c r="B207" s="97"/>
      <c r="C207" s="98">
        <f>SUM(AJ205:AK207)</f>
        <v>58.5</v>
      </c>
      <c r="D207" s="164" t="s">
        <v>9</v>
      </c>
      <c r="E207" s="2117">
        <v>0.5</v>
      </c>
      <c r="F207" s="2117">
        <v>0.5</v>
      </c>
      <c r="G207" s="2117"/>
      <c r="H207" s="2117">
        <v>0.5</v>
      </c>
      <c r="I207" s="2117"/>
      <c r="J207" s="2134"/>
      <c r="K207" s="2135"/>
      <c r="L207" s="2117">
        <v>0.5</v>
      </c>
      <c r="M207" s="2117">
        <v>0.5</v>
      </c>
      <c r="N207" s="2117"/>
      <c r="O207" s="2117">
        <v>0.5</v>
      </c>
      <c r="P207" s="2117"/>
      <c r="Q207" s="2136"/>
      <c r="R207" s="2135"/>
      <c r="S207" s="2117">
        <v>0.5</v>
      </c>
      <c r="T207" s="2117">
        <v>0.5</v>
      </c>
      <c r="U207" s="2117">
        <v>0.5</v>
      </c>
      <c r="V207" s="2117">
        <v>0.5</v>
      </c>
      <c r="W207" s="2117"/>
      <c r="X207" s="2136"/>
      <c r="Y207" s="2258"/>
      <c r="Z207" s="2252"/>
      <c r="AA207" s="2117">
        <v>0.5</v>
      </c>
      <c r="AB207" s="2117"/>
      <c r="AC207" s="2252"/>
      <c r="AD207" s="2117"/>
      <c r="AE207" s="2134"/>
      <c r="AF207" s="2135"/>
      <c r="AG207" s="2117">
        <v>0.5</v>
      </c>
      <c r="AH207" s="2117">
        <v>0.5</v>
      </c>
      <c r="AI207" s="2117"/>
      <c r="AJ207" s="105"/>
      <c r="AK207" s="33"/>
    </row>
    <row r="208" spans="1:49" ht="15.75">
      <c r="B208" s="83"/>
      <c r="C208" s="12" t="s">
        <v>92</v>
      </c>
      <c r="D208" s="152" t="s">
        <v>7</v>
      </c>
      <c r="E208" s="2147"/>
      <c r="F208" s="2147"/>
      <c r="G208" s="2147"/>
      <c r="H208" s="2147"/>
      <c r="I208" s="2147"/>
      <c r="J208" s="2148"/>
      <c r="K208" s="2138"/>
      <c r="L208" s="2149"/>
      <c r="M208" s="2147"/>
      <c r="N208" s="2147"/>
      <c r="O208" s="2147"/>
      <c r="P208" s="2147"/>
      <c r="Q208" s="2147"/>
      <c r="R208" s="2138"/>
      <c r="S208" s="2147"/>
      <c r="T208" s="2147"/>
      <c r="U208" s="2147"/>
      <c r="V208" s="2147"/>
      <c r="W208" s="2147"/>
      <c r="X208" s="2147"/>
      <c r="Y208" s="2262"/>
      <c r="Z208" s="2263"/>
      <c r="AA208" s="2147"/>
      <c r="AB208" s="2147"/>
      <c r="AC208" s="2263"/>
      <c r="AD208" s="2147"/>
      <c r="AE208" s="2148"/>
      <c r="AF208" s="2138"/>
      <c r="AG208" s="2147"/>
      <c r="AH208" s="2147"/>
      <c r="AI208" s="2147"/>
      <c r="AJ208" s="32"/>
      <c r="AK208" s="33"/>
    </row>
    <row r="209" spans="1:37" ht="15.75">
      <c r="B209" s="91"/>
      <c r="C209" s="12"/>
      <c r="D209" s="158" t="s">
        <v>8</v>
      </c>
      <c r="E209" s="2120"/>
      <c r="F209" s="2120"/>
      <c r="G209" s="2120"/>
      <c r="H209" s="2120"/>
      <c r="I209" s="2120"/>
      <c r="J209" s="2118"/>
      <c r="K209" s="2119"/>
      <c r="L209" s="2120"/>
      <c r="M209" s="2120"/>
      <c r="N209" s="2120"/>
      <c r="O209" s="2120"/>
      <c r="P209" s="2117"/>
      <c r="Q209" s="2120"/>
      <c r="R209" s="2119"/>
      <c r="S209" s="2120"/>
      <c r="T209" s="2120"/>
      <c r="U209" s="2120"/>
      <c r="V209" s="2120"/>
      <c r="W209" s="2120"/>
      <c r="X209" s="2120"/>
      <c r="Y209" s="2251"/>
      <c r="Z209" s="2256"/>
      <c r="AA209" s="2120"/>
      <c r="AB209" s="2120"/>
      <c r="AC209" s="2256"/>
      <c r="AD209" s="2120"/>
      <c r="AE209" s="2118"/>
      <c r="AF209" s="2119"/>
      <c r="AG209" s="2120"/>
      <c r="AH209" s="2120"/>
      <c r="AI209" s="2120"/>
      <c r="AJ209" s="37">
        <f>SUM(E209:AI209)</f>
        <v>0</v>
      </c>
      <c r="AK209" s="162">
        <f>SUM(E210:AI210)</f>
        <v>0</v>
      </c>
    </row>
    <row r="210" spans="1:37" ht="15">
      <c r="A210" s="39"/>
      <c r="B210" s="97"/>
      <c r="C210" s="98">
        <f>SUM(AJ208:AK210)</f>
        <v>0</v>
      </c>
      <c r="D210" s="164" t="s">
        <v>9</v>
      </c>
      <c r="E210" s="2136"/>
      <c r="F210" s="2136"/>
      <c r="G210" s="2136"/>
      <c r="H210" s="2136"/>
      <c r="I210" s="2136"/>
      <c r="J210" s="2134"/>
      <c r="K210" s="2135"/>
      <c r="L210" s="2136"/>
      <c r="M210" s="2136"/>
      <c r="N210" s="2136"/>
      <c r="O210" s="2136"/>
      <c r="P210" s="2136"/>
      <c r="Q210" s="2136"/>
      <c r="R210" s="2135"/>
      <c r="S210" s="2136"/>
      <c r="T210" s="2136"/>
      <c r="U210" s="2136"/>
      <c r="V210" s="2136"/>
      <c r="W210" s="2136"/>
      <c r="X210" s="2136"/>
      <c r="Y210" s="2258"/>
      <c r="Z210" s="2264"/>
      <c r="AA210" s="2136"/>
      <c r="AB210" s="2136"/>
      <c r="AC210" s="2264"/>
      <c r="AD210" s="2136"/>
      <c r="AE210" s="2134"/>
      <c r="AF210" s="2135"/>
      <c r="AG210" s="2136"/>
      <c r="AH210" s="2136"/>
      <c r="AI210" s="2136"/>
      <c r="AJ210" s="105"/>
      <c r="AK210" s="33"/>
    </row>
    <row r="212" spans="1:37">
      <c r="A212" s="106" t="s">
        <v>4</v>
      </c>
      <c r="B212" s="107" t="s">
        <v>5</v>
      </c>
      <c r="C212" s="351" t="s">
        <v>93</v>
      </c>
      <c r="D212" s="109"/>
      <c r="E212" s="2242"/>
      <c r="F212" s="2242"/>
      <c r="G212" s="2242"/>
      <c r="H212" s="144"/>
      <c r="I212" s="144"/>
      <c r="J212" s="144"/>
      <c r="K212" s="144"/>
      <c r="L212" s="2242"/>
      <c r="M212" s="2242"/>
      <c r="N212" s="2242"/>
      <c r="O212" s="144"/>
      <c r="P212" s="144"/>
      <c r="Q212" s="144"/>
      <c r="R212" s="144"/>
      <c r="S212" s="2242"/>
      <c r="T212" s="2242"/>
      <c r="U212" s="2242"/>
      <c r="V212" s="144"/>
      <c r="W212" s="144"/>
      <c r="X212" s="144"/>
      <c r="Y212" s="144"/>
      <c r="Z212" s="2242"/>
      <c r="AA212" s="2242"/>
      <c r="AB212" s="2242"/>
      <c r="AC212" s="2242"/>
      <c r="AD212" s="144"/>
      <c r="AE212" s="144"/>
      <c r="AF212" s="2265"/>
      <c r="AG212" s="2242"/>
      <c r="AH212" s="2242"/>
      <c r="AI212" s="2242"/>
      <c r="AJ212" s="111"/>
      <c r="AK212" s="111"/>
    </row>
    <row r="213" spans="1:37">
      <c r="A213" s="352">
        <v>9</v>
      </c>
      <c r="B213" s="353"/>
      <c r="C213" s="354" t="s">
        <v>94</v>
      </c>
      <c r="D213" s="2266" t="s">
        <v>62</v>
      </c>
      <c r="E213" s="180">
        <f t="shared" ref="E213:AI213" si="27">COUNTIF(E$199:E$210,$D$213)</f>
        <v>1</v>
      </c>
      <c r="F213" s="180">
        <f t="shared" si="27"/>
        <v>0</v>
      </c>
      <c r="G213" s="180">
        <f t="shared" si="27"/>
        <v>0</v>
      </c>
      <c r="H213" s="180">
        <f t="shared" si="27"/>
        <v>0</v>
      </c>
      <c r="I213" s="180">
        <f t="shared" si="27"/>
        <v>0</v>
      </c>
      <c r="J213" s="180">
        <f t="shared" si="27"/>
        <v>0</v>
      </c>
      <c r="K213" s="180">
        <f t="shared" si="27"/>
        <v>0</v>
      </c>
      <c r="L213" s="180">
        <f t="shared" si="27"/>
        <v>1</v>
      </c>
      <c r="M213" s="180">
        <f t="shared" si="27"/>
        <v>0</v>
      </c>
      <c r="N213" s="180">
        <f t="shared" si="27"/>
        <v>0</v>
      </c>
      <c r="O213" s="180">
        <f t="shared" si="27"/>
        <v>0</v>
      </c>
      <c r="P213" s="180">
        <f t="shared" si="27"/>
        <v>0</v>
      </c>
      <c r="Q213" s="180">
        <f t="shared" si="27"/>
        <v>0</v>
      </c>
      <c r="R213" s="180">
        <f t="shared" si="27"/>
        <v>0</v>
      </c>
      <c r="S213" s="180">
        <f t="shared" si="27"/>
        <v>1</v>
      </c>
      <c r="T213" s="180">
        <f t="shared" si="27"/>
        <v>0</v>
      </c>
      <c r="U213" s="180">
        <f t="shared" si="27"/>
        <v>0</v>
      </c>
      <c r="V213" s="180">
        <f t="shared" si="27"/>
        <v>0</v>
      </c>
      <c r="W213" s="180">
        <f t="shared" si="27"/>
        <v>0</v>
      </c>
      <c r="X213" s="180">
        <f t="shared" si="27"/>
        <v>0</v>
      </c>
      <c r="Y213" s="180">
        <f t="shared" si="27"/>
        <v>0</v>
      </c>
      <c r="Z213" s="180">
        <f t="shared" si="27"/>
        <v>0</v>
      </c>
      <c r="AA213" s="180">
        <f t="shared" si="27"/>
        <v>0</v>
      </c>
      <c r="AB213" s="180">
        <f t="shared" si="27"/>
        <v>0</v>
      </c>
      <c r="AC213" s="180">
        <f t="shared" si="27"/>
        <v>0</v>
      </c>
      <c r="AD213" s="180">
        <f t="shared" si="27"/>
        <v>0</v>
      </c>
      <c r="AE213" s="180">
        <f t="shared" si="27"/>
        <v>0</v>
      </c>
      <c r="AF213" s="180">
        <f t="shared" si="27"/>
        <v>0</v>
      </c>
      <c r="AG213" s="180">
        <f t="shared" si="27"/>
        <v>1</v>
      </c>
      <c r="AH213" s="180">
        <f t="shared" si="27"/>
        <v>0</v>
      </c>
      <c r="AI213" s="180">
        <f t="shared" si="27"/>
        <v>0</v>
      </c>
      <c r="AJ213" s="117"/>
      <c r="AK213" s="117"/>
    </row>
    <row r="214" spans="1:37">
      <c r="A214" s="356">
        <v>8</v>
      </c>
      <c r="B214" s="357">
        <v>0.5</v>
      </c>
      <c r="C214" s="358" t="s">
        <v>95</v>
      </c>
      <c r="D214" s="1078" t="s">
        <v>85</v>
      </c>
      <c r="E214" s="185">
        <f t="shared" ref="E214:AI214" si="28">COUNTIF(E$199:E$210,$D$214)</f>
        <v>0</v>
      </c>
      <c r="F214" s="185">
        <f t="shared" si="28"/>
        <v>0</v>
      </c>
      <c r="G214" s="185">
        <f t="shared" si="28"/>
        <v>0</v>
      </c>
      <c r="H214" s="185">
        <f t="shared" si="28"/>
        <v>1</v>
      </c>
      <c r="I214" s="185">
        <f t="shared" si="28"/>
        <v>0</v>
      </c>
      <c r="J214" s="185">
        <f t="shared" si="28"/>
        <v>0</v>
      </c>
      <c r="K214" s="185">
        <f t="shared" si="28"/>
        <v>0</v>
      </c>
      <c r="L214" s="185">
        <f t="shared" si="28"/>
        <v>0</v>
      </c>
      <c r="M214" s="185">
        <f t="shared" si="28"/>
        <v>0</v>
      </c>
      <c r="N214" s="185">
        <f t="shared" si="28"/>
        <v>0</v>
      </c>
      <c r="O214" s="185">
        <f t="shared" si="28"/>
        <v>1</v>
      </c>
      <c r="P214" s="185">
        <f t="shared" si="28"/>
        <v>0</v>
      </c>
      <c r="Q214" s="185">
        <f t="shared" si="28"/>
        <v>0</v>
      </c>
      <c r="R214" s="185">
        <f t="shared" si="28"/>
        <v>0</v>
      </c>
      <c r="S214" s="185">
        <f t="shared" si="28"/>
        <v>0</v>
      </c>
      <c r="T214" s="185">
        <f t="shared" si="28"/>
        <v>0</v>
      </c>
      <c r="U214" s="185">
        <f t="shared" si="28"/>
        <v>0</v>
      </c>
      <c r="V214" s="185">
        <f t="shared" si="28"/>
        <v>1</v>
      </c>
      <c r="W214" s="185">
        <f t="shared" si="28"/>
        <v>0</v>
      </c>
      <c r="X214" s="185">
        <f t="shared" si="28"/>
        <v>0</v>
      </c>
      <c r="Y214" s="185">
        <f t="shared" si="28"/>
        <v>0</v>
      </c>
      <c r="Z214" s="185">
        <f t="shared" si="28"/>
        <v>0</v>
      </c>
      <c r="AA214" s="185">
        <f t="shared" si="28"/>
        <v>0</v>
      </c>
      <c r="AB214" s="185">
        <f t="shared" si="28"/>
        <v>0</v>
      </c>
      <c r="AC214" s="185">
        <f t="shared" si="28"/>
        <v>0</v>
      </c>
      <c r="AD214" s="185">
        <f t="shared" si="28"/>
        <v>0</v>
      </c>
      <c r="AE214" s="185">
        <f t="shared" si="28"/>
        <v>0</v>
      </c>
      <c r="AF214" s="185">
        <f t="shared" si="28"/>
        <v>0</v>
      </c>
      <c r="AG214" s="185">
        <f t="shared" si="28"/>
        <v>0</v>
      </c>
      <c r="AH214" s="185">
        <f t="shared" si="28"/>
        <v>0</v>
      </c>
      <c r="AI214" s="185">
        <f t="shared" si="28"/>
        <v>0</v>
      </c>
      <c r="AJ214" s="117"/>
      <c r="AK214" s="117"/>
    </row>
    <row r="215" spans="1:37">
      <c r="A215" s="359">
        <v>8.5</v>
      </c>
      <c r="B215" s="360"/>
      <c r="C215" s="361" t="s">
        <v>537</v>
      </c>
      <c r="D215" s="2267" t="s">
        <v>29</v>
      </c>
      <c r="E215" s="185">
        <f t="shared" ref="E215:AI215" si="29">COUNTIF(E$199:E$210,$D$215)</f>
        <v>0</v>
      </c>
      <c r="F215" s="185">
        <f t="shared" si="29"/>
        <v>1</v>
      </c>
      <c r="G215" s="185">
        <f t="shared" si="29"/>
        <v>1</v>
      </c>
      <c r="H215" s="185">
        <f t="shared" si="29"/>
        <v>0</v>
      </c>
      <c r="I215" s="185">
        <f t="shared" si="29"/>
        <v>0</v>
      </c>
      <c r="J215" s="185">
        <f t="shared" si="29"/>
        <v>0</v>
      </c>
      <c r="K215" s="185">
        <f t="shared" si="29"/>
        <v>0</v>
      </c>
      <c r="L215" s="185">
        <f t="shared" si="29"/>
        <v>0</v>
      </c>
      <c r="M215" s="185">
        <f t="shared" si="29"/>
        <v>1</v>
      </c>
      <c r="N215" s="185">
        <f t="shared" si="29"/>
        <v>1</v>
      </c>
      <c r="O215" s="185">
        <f t="shared" si="29"/>
        <v>0</v>
      </c>
      <c r="P215" s="185">
        <f t="shared" si="29"/>
        <v>0</v>
      </c>
      <c r="Q215" s="185">
        <f t="shared" si="29"/>
        <v>0</v>
      </c>
      <c r="R215" s="185">
        <f t="shared" si="29"/>
        <v>0</v>
      </c>
      <c r="S215" s="185">
        <f t="shared" si="29"/>
        <v>0</v>
      </c>
      <c r="T215" s="185">
        <f t="shared" si="29"/>
        <v>1</v>
      </c>
      <c r="U215" s="185">
        <f t="shared" si="29"/>
        <v>1</v>
      </c>
      <c r="V215" s="185">
        <f t="shared" si="29"/>
        <v>0</v>
      </c>
      <c r="W215" s="185">
        <f t="shared" si="29"/>
        <v>0</v>
      </c>
      <c r="X215" s="185">
        <f t="shared" si="29"/>
        <v>0</v>
      </c>
      <c r="Y215" s="185">
        <f t="shared" si="29"/>
        <v>0</v>
      </c>
      <c r="Z215" s="185">
        <f t="shared" si="29"/>
        <v>0</v>
      </c>
      <c r="AA215" s="185">
        <f t="shared" si="29"/>
        <v>1</v>
      </c>
      <c r="AB215" s="185">
        <f t="shared" si="29"/>
        <v>1</v>
      </c>
      <c r="AC215" s="185">
        <f t="shared" si="29"/>
        <v>0</v>
      </c>
      <c r="AD215" s="185">
        <f t="shared" si="29"/>
        <v>0</v>
      </c>
      <c r="AE215" s="185">
        <f t="shared" si="29"/>
        <v>0</v>
      </c>
      <c r="AF215" s="185">
        <f t="shared" si="29"/>
        <v>0</v>
      </c>
      <c r="AG215" s="185">
        <f t="shared" si="29"/>
        <v>0</v>
      </c>
      <c r="AH215" s="185">
        <f t="shared" si="29"/>
        <v>1</v>
      </c>
      <c r="AI215" s="185">
        <f t="shared" si="29"/>
        <v>0</v>
      </c>
      <c r="AJ215" s="117"/>
      <c r="AK215" s="117"/>
    </row>
    <row r="216" spans="1:37">
      <c r="A216" s="362">
        <v>4</v>
      </c>
      <c r="B216" s="363">
        <v>0.5</v>
      </c>
      <c r="C216" s="364" t="s">
        <v>97</v>
      </c>
      <c r="D216" s="2268" t="s">
        <v>89</v>
      </c>
      <c r="E216" s="123">
        <f t="shared" ref="E216:AI216" si="30">COUNTIF(E$199:E$210,$D$216)</f>
        <v>1</v>
      </c>
      <c r="F216" s="123">
        <f t="shared" si="30"/>
        <v>1</v>
      </c>
      <c r="G216" s="123">
        <f t="shared" si="30"/>
        <v>0</v>
      </c>
      <c r="H216" s="123">
        <f t="shared" si="30"/>
        <v>1</v>
      </c>
      <c r="I216" s="123">
        <f t="shared" si="30"/>
        <v>0</v>
      </c>
      <c r="J216" s="123">
        <f t="shared" si="30"/>
        <v>0</v>
      </c>
      <c r="K216" s="123">
        <f t="shared" si="30"/>
        <v>0</v>
      </c>
      <c r="L216" s="123">
        <f t="shared" si="30"/>
        <v>1</v>
      </c>
      <c r="M216" s="123">
        <f t="shared" si="30"/>
        <v>1</v>
      </c>
      <c r="N216" s="123">
        <f t="shared" si="30"/>
        <v>0</v>
      </c>
      <c r="O216" s="123">
        <f t="shared" si="30"/>
        <v>1</v>
      </c>
      <c r="P216" s="123">
        <f t="shared" si="30"/>
        <v>0</v>
      </c>
      <c r="Q216" s="123">
        <f t="shared" si="30"/>
        <v>0</v>
      </c>
      <c r="R216" s="123">
        <f t="shared" si="30"/>
        <v>0</v>
      </c>
      <c r="S216" s="123">
        <f t="shared" si="30"/>
        <v>1</v>
      </c>
      <c r="T216" s="123">
        <f t="shared" si="30"/>
        <v>1</v>
      </c>
      <c r="U216" s="123">
        <f t="shared" si="30"/>
        <v>1</v>
      </c>
      <c r="V216" s="123">
        <f t="shared" si="30"/>
        <v>1</v>
      </c>
      <c r="W216" s="123">
        <f t="shared" si="30"/>
        <v>0</v>
      </c>
      <c r="X216" s="123">
        <f t="shared" si="30"/>
        <v>0</v>
      </c>
      <c r="Y216" s="123">
        <f t="shared" si="30"/>
        <v>0</v>
      </c>
      <c r="Z216" s="123">
        <f t="shared" si="30"/>
        <v>0</v>
      </c>
      <c r="AA216" s="123">
        <f t="shared" si="30"/>
        <v>1</v>
      </c>
      <c r="AB216" s="123">
        <f t="shared" si="30"/>
        <v>0</v>
      </c>
      <c r="AC216" s="123">
        <f t="shared" si="30"/>
        <v>0</v>
      </c>
      <c r="AD216" s="123">
        <f t="shared" si="30"/>
        <v>0</v>
      </c>
      <c r="AE216" s="123">
        <f t="shared" si="30"/>
        <v>0</v>
      </c>
      <c r="AF216" s="123">
        <f t="shared" si="30"/>
        <v>0</v>
      </c>
      <c r="AG216" s="123">
        <f t="shared" si="30"/>
        <v>1</v>
      </c>
      <c r="AH216" s="123">
        <f t="shared" si="30"/>
        <v>1</v>
      </c>
      <c r="AI216" s="123">
        <f t="shared" si="30"/>
        <v>0</v>
      </c>
    </row>
    <row r="217" spans="1:37">
      <c r="B217" s="15"/>
      <c r="C217" s="125"/>
      <c r="E217" s="2269"/>
      <c r="F217" s="2269"/>
      <c r="G217" s="2269"/>
      <c r="H217" s="2269"/>
      <c r="I217" s="2269"/>
      <c r="J217" s="2269"/>
      <c r="K217" s="2269"/>
      <c r="L217" s="2269"/>
      <c r="M217" s="2269"/>
      <c r="N217" s="2269"/>
      <c r="O217" s="2269"/>
      <c r="P217" s="2269"/>
      <c r="Q217" s="2269"/>
      <c r="R217" s="2269"/>
      <c r="S217" s="2269"/>
      <c r="T217" s="2269"/>
      <c r="U217" s="2269"/>
      <c r="V217" s="2269"/>
      <c r="W217" s="2269"/>
      <c r="X217" s="2269"/>
      <c r="Y217" s="2269"/>
      <c r="Z217" s="2269"/>
      <c r="AA217" s="2269"/>
      <c r="AB217" s="2269"/>
      <c r="AC217" s="2269"/>
      <c r="AD217" s="2269"/>
      <c r="AE217" s="2269"/>
      <c r="AF217" s="2269"/>
      <c r="AG217" s="2269"/>
      <c r="AH217" s="2269"/>
      <c r="AI217" s="2270"/>
      <c r="AJ217" s="132">
        <f>SUM(E217:X217)</f>
        <v>0</v>
      </c>
      <c r="AK217" s="133" t="s">
        <v>33</v>
      </c>
    </row>
    <row r="218" spans="1:37">
      <c r="A218" s="127" t="s">
        <v>32</v>
      </c>
      <c r="B218" s="128"/>
      <c r="C218" s="129">
        <f>SUM(AJ$4:AJ$9)</f>
        <v>0</v>
      </c>
      <c r="D218" s="130"/>
      <c r="E218" s="131">
        <f t="shared" ref="E218:AI218" si="31">SUM(E199:E210)</f>
        <v>13.5</v>
      </c>
      <c r="F218" s="131">
        <f t="shared" si="31"/>
        <v>13</v>
      </c>
      <c r="G218" s="131">
        <f t="shared" si="31"/>
        <v>8.5</v>
      </c>
      <c r="H218" s="131">
        <f t="shared" si="31"/>
        <v>13.5</v>
      </c>
      <c r="I218" s="131">
        <f t="shared" si="31"/>
        <v>0</v>
      </c>
      <c r="J218" s="131">
        <f t="shared" si="31"/>
        <v>0</v>
      </c>
      <c r="K218" s="131">
        <f t="shared" si="31"/>
        <v>0</v>
      </c>
      <c r="L218" s="131">
        <f t="shared" si="31"/>
        <v>13.5</v>
      </c>
      <c r="M218" s="131">
        <f t="shared" si="31"/>
        <v>13</v>
      </c>
      <c r="N218" s="131">
        <f t="shared" si="31"/>
        <v>8.5</v>
      </c>
      <c r="O218" s="131">
        <f t="shared" si="31"/>
        <v>13.5</v>
      </c>
      <c r="P218" s="131">
        <f t="shared" si="31"/>
        <v>0</v>
      </c>
      <c r="Q218" s="131">
        <f t="shared" si="31"/>
        <v>0</v>
      </c>
      <c r="R218" s="131">
        <f t="shared" si="31"/>
        <v>0</v>
      </c>
      <c r="S218" s="131">
        <f t="shared" si="31"/>
        <v>13.5</v>
      </c>
      <c r="T218" s="131">
        <f t="shared" si="31"/>
        <v>13</v>
      </c>
      <c r="U218" s="131">
        <f t="shared" si="31"/>
        <v>13</v>
      </c>
      <c r="V218" s="131">
        <f t="shared" si="31"/>
        <v>13.5</v>
      </c>
      <c r="W218" s="131">
        <f t="shared" si="31"/>
        <v>0</v>
      </c>
      <c r="X218" s="131">
        <f t="shared" si="31"/>
        <v>0</v>
      </c>
      <c r="Y218" s="131">
        <f t="shared" si="31"/>
        <v>0</v>
      </c>
      <c r="Z218" s="131">
        <f t="shared" si="31"/>
        <v>0</v>
      </c>
      <c r="AA218" s="131">
        <f t="shared" si="31"/>
        <v>13</v>
      </c>
      <c r="AB218" s="131">
        <f t="shared" si="31"/>
        <v>8.5</v>
      </c>
      <c r="AC218" s="131">
        <f t="shared" si="31"/>
        <v>0</v>
      </c>
      <c r="AD218" s="131">
        <f t="shared" si="31"/>
        <v>0</v>
      </c>
      <c r="AE218" s="131">
        <f t="shared" si="31"/>
        <v>0</v>
      </c>
      <c r="AF218" s="131">
        <f t="shared" si="31"/>
        <v>0</v>
      </c>
      <c r="AG218" s="131">
        <f t="shared" si="31"/>
        <v>13.5</v>
      </c>
      <c r="AH218" s="131">
        <f t="shared" si="31"/>
        <v>13</v>
      </c>
      <c r="AI218" s="131">
        <f t="shared" si="31"/>
        <v>0</v>
      </c>
      <c r="AJ218" s="138">
        <f>SUM(AJ199:AK210)</f>
        <v>198</v>
      </c>
      <c r="AK218" s="133" t="s">
        <v>35</v>
      </c>
    </row>
    <row r="219" spans="1:37">
      <c r="A219" s="135" t="s">
        <v>34</v>
      </c>
      <c r="B219" s="136"/>
      <c r="C219" s="129">
        <f>SUM(AK$4:AK$9)</f>
        <v>0</v>
      </c>
      <c r="D219" s="130"/>
      <c r="E219" s="137" t="str">
        <f>IF(E218=8.5,1,"ERRORE")</f>
        <v>ERRORE</v>
      </c>
      <c r="F219" s="137" t="str">
        <f>IF(F218=9.5,1,"ERRORE")</f>
        <v>ERRORE</v>
      </c>
      <c r="G219" s="137" t="str">
        <f>IF(G218=5.5,1,"ERRORE")</f>
        <v>ERRORE</v>
      </c>
      <c r="H219" s="137" t="str">
        <f>IF(H218=0,1,"ERRORE")</f>
        <v>ERRORE</v>
      </c>
      <c r="I219" s="137">
        <f>IF(I218=0,1,"ERRORE")</f>
        <v>1</v>
      </c>
      <c r="J219" s="137" t="str">
        <f>IF(J218=8,1,"ERRORE")</f>
        <v>ERRORE</v>
      </c>
      <c r="K219" s="137" t="str">
        <f>IF(K218=8.5,1,"ERRORE")</f>
        <v>ERRORE</v>
      </c>
      <c r="L219" s="137" t="str">
        <f>IF(L218=8.5,1,"ERRORE")</f>
        <v>ERRORE</v>
      </c>
      <c r="M219" s="137" t="str">
        <f>IF(M218=9.5,1,"ERRORE")</f>
        <v>ERRORE</v>
      </c>
      <c r="N219" s="137" t="str">
        <f>IF(N218=5.5,1,"ERRORE")</f>
        <v>ERRORE</v>
      </c>
      <c r="O219" s="137" t="str">
        <f>IF(O218=0,1,"ERRORE")</f>
        <v>ERRORE</v>
      </c>
      <c r="P219" s="137">
        <f>IF(P218=0,1,"ERRORE")</f>
        <v>1</v>
      </c>
      <c r="Q219" s="137" t="str">
        <f>IF(Q218=8,1,"ERRORE")</f>
        <v>ERRORE</v>
      </c>
      <c r="R219" s="137" t="str">
        <f>IF(R218=8.5,1,"ERRORE")</f>
        <v>ERRORE</v>
      </c>
      <c r="S219" s="137" t="str">
        <f>IF(S218=8.5,1,"ERRORE")</f>
        <v>ERRORE</v>
      </c>
      <c r="T219" s="137" t="str">
        <f>IF(T218=9.5,1,"ERRORE")</f>
        <v>ERRORE</v>
      </c>
      <c r="U219" s="137" t="str">
        <f>IF(U218=5.5,1,"ERRORE")</f>
        <v>ERRORE</v>
      </c>
      <c r="V219" s="137" t="str">
        <f>IF(V218=0,1,"ERRORE")</f>
        <v>ERRORE</v>
      </c>
      <c r="W219" s="137">
        <f>IF(W218=0,1,"ERRORE")</f>
        <v>1</v>
      </c>
      <c r="X219" s="137" t="str">
        <f>IF(X218=8,1,"ERRORE")</f>
        <v>ERRORE</v>
      </c>
      <c r="Y219" s="137" t="str">
        <f>IF(Y218=8.5,1,"ERRORE")</f>
        <v>ERRORE</v>
      </c>
      <c r="Z219" s="137" t="str">
        <f>IF(Z218=8.5,1,"ERRORE")</f>
        <v>ERRORE</v>
      </c>
      <c r="AA219" s="137" t="str">
        <f>IF(AA218=9.5,1,"ERRORE")</f>
        <v>ERRORE</v>
      </c>
      <c r="AB219" s="137" t="str">
        <f>IF(AB218=9.5,1,"ERRORE")</f>
        <v>ERRORE</v>
      </c>
      <c r="AC219" s="137" t="str">
        <f>IF(AC218=5.5,1,"ERRORE")</f>
        <v>ERRORE</v>
      </c>
      <c r="AD219" s="137">
        <f>IF(AD218=0,1,"ERRORE")</f>
        <v>1</v>
      </c>
      <c r="AE219" s="137" t="str">
        <f>IF(AE218=8,1,"ERRORE")</f>
        <v>ERRORE</v>
      </c>
      <c r="AF219" s="137" t="str">
        <f>IF(AF218=8,1,"ERRORE")</f>
        <v>ERRORE</v>
      </c>
      <c r="AG219" s="137" t="str">
        <f>IF(AG218=8.5,1,"ERRORE")</f>
        <v>ERRORE</v>
      </c>
      <c r="AH219" s="137" t="str">
        <f>IF(AH218=9.5,1,"ERRORE")</f>
        <v>ERRORE</v>
      </c>
      <c r="AI219" s="137" t="str">
        <f>IF(AI218=5.5,1,"ERRORE")</f>
        <v>ERRORE</v>
      </c>
      <c r="AJ219" s="142"/>
    </row>
    <row r="220" spans="1:37">
      <c r="A220" s="142" t="s">
        <v>538</v>
      </c>
      <c r="C220" s="2271">
        <f>SUM(C218:C219)</f>
        <v>0</v>
      </c>
      <c r="E220" s="31" t="s">
        <v>62</v>
      </c>
      <c r="F220" s="31" t="s">
        <v>85</v>
      </c>
      <c r="G220" s="31" t="s">
        <v>62</v>
      </c>
      <c r="H220" s="31" t="s">
        <v>85</v>
      </c>
      <c r="I220" s="31" t="s">
        <v>29</v>
      </c>
    </row>
    <row r="221" spans="1:37">
      <c r="E221" s="338"/>
      <c r="F221" s="339" t="s">
        <v>88</v>
      </c>
      <c r="G221" s="340"/>
      <c r="H221" s="339" t="s">
        <v>89</v>
      </c>
      <c r="I221" s="340"/>
      <c r="W221" s="365"/>
    </row>
    <row r="222" spans="1:37">
      <c r="B222" s="75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</row>
  </sheetData>
  <mergeCells count="40">
    <mergeCell ref="C184:C185"/>
    <mergeCell ref="C199:C200"/>
    <mergeCell ref="C202:C203"/>
    <mergeCell ref="C205:C206"/>
    <mergeCell ref="C208:C209"/>
    <mergeCell ref="C169:C170"/>
    <mergeCell ref="C172:C173"/>
    <mergeCell ref="C175:C176"/>
    <mergeCell ref="C178:C179"/>
    <mergeCell ref="C181:C182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43:AI145">
    <cfRule type="cellIs" dxfId="87" priority="2" operator="equal">
      <formula>0</formula>
    </cfRule>
  </conditionalFormatting>
  <conditionalFormatting sqref="E106:AI108">
    <cfRule type="cellIs" dxfId="86" priority="3" operator="equal">
      <formula>0</formula>
    </cfRule>
  </conditionalFormatting>
  <conditionalFormatting sqref="E73:AI77">
    <cfRule type="cellIs" dxfId="85" priority="4" operator="equal">
      <formula>0</formula>
    </cfRule>
  </conditionalFormatting>
  <conditionalFormatting sqref="E73:AI77">
    <cfRule type="cellIs" dxfId="84" priority="5" operator="notEqual">
      <formula>1</formula>
    </cfRule>
  </conditionalFormatting>
  <conditionalFormatting sqref="E106:AI108">
    <cfRule type="cellIs" dxfId="83" priority="6" operator="notEqual">
      <formula>1</formula>
    </cfRule>
  </conditionalFormatting>
  <conditionalFormatting sqref="E143:AI145">
    <cfRule type="cellIs" dxfId="82" priority="7" operator="notEqual">
      <formula>1</formula>
    </cfRule>
  </conditionalFormatting>
  <conditionalFormatting sqref="E213:AI216">
    <cfRule type="cellIs" dxfId="81" priority="8" operator="notEqual">
      <formula>1</formula>
    </cfRule>
  </conditionalFormatting>
  <conditionalFormatting sqref="E213:AI216">
    <cfRule type="cellIs" dxfId="80" priority="9" operator="equal">
      <formula>0</formula>
    </cfRule>
  </conditionalFormatting>
  <conditionalFormatting sqref="E169:E186 E154:E165">
    <cfRule type="cellIs" dxfId="79" priority="10" operator="equal">
      <formula>0</formula>
    </cfRule>
  </conditionalFormatting>
  <conditionalFormatting sqref="E189:AI191">
    <cfRule type="cellIs" dxfId="78" priority="11" operator="equal">
      <formula>0</formula>
    </cfRule>
  </conditionalFormatting>
  <conditionalFormatting sqref="E166:E168">
    <cfRule type="cellIs" dxfId="77" priority="12" operator="equal">
      <formula>0</formula>
    </cfRule>
  </conditionalFormatting>
  <conditionalFormatting sqref="E214:AI215">
    <cfRule type="cellIs" dxfId="76" priority="13" operator="equal">
      <formula>0</formula>
    </cfRule>
  </conditionalFormatting>
  <conditionalFormatting sqref="F213:AI213">
    <cfRule type="cellIs" dxfId="75" priority="14" operator="equal">
      <formula>0</formula>
    </cfRule>
  </conditionalFormatting>
  <conditionalFormatting sqref="E213:AI216">
    <cfRule type="cellIs" dxfId="74" priority="15" operator="equal">
      <formula>0</formula>
    </cfRule>
    <cfRule type="cellIs" dxfId="73" priority="16" operator="equal">
      <formula>0</formula>
    </cfRule>
    <cfRule type="cellIs" dxfId="72" priority="17" operator="equal">
      <formula>0</formula>
    </cfRule>
    <cfRule type="cellIs" dxfId="71" priority="18" operator="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94" max="16383" man="1"/>
  </rowBreaks>
  <colBreaks count="1" manualBreakCount="1">
    <brk id="37" max="1048575" man="1"/>
  </colBreaks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zoomScale="75" zoomScaleNormal="75" workbookViewId="0">
      <selection activeCell="Q33" sqref="Q33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8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5.85546875" customWidth="1"/>
    <col min="20" max="20" width="9" customWidth="1"/>
    <col min="21" max="21" width="12.140625" customWidth="1"/>
    <col min="22" max="22" width="6.7109375" customWidth="1"/>
    <col min="23" max="23" width="9" customWidth="1"/>
    <col min="24" max="24" width="6.7109375" customWidth="1"/>
    <col min="25" max="25" width="8.5703125" customWidth="1"/>
    <col min="26" max="26" width="8.7109375" customWidth="1"/>
    <col min="27" max="27" width="10.42578125" customWidth="1"/>
    <col min="28" max="28" width="8.5703125" customWidth="1"/>
    <col min="29" max="29" width="6.14062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1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>
        <v>31</v>
      </c>
      <c r="AJ3" s="17"/>
      <c r="AK3" s="17"/>
    </row>
    <row r="4" spans="1:37">
      <c r="B4" s="15" t="s">
        <v>2</v>
      </c>
      <c r="C4" s="21" t="s">
        <v>3</v>
      </c>
      <c r="D4" s="22"/>
      <c r="E4" s="2272" t="s">
        <v>29</v>
      </c>
      <c r="F4" s="26" t="s">
        <v>187</v>
      </c>
      <c r="G4" s="23" t="s">
        <v>188</v>
      </c>
      <c r="H4" s="23" t="s">
        <v>89</v>
      </c>
      <c r="I4" s="2273" t="s">
        <v>4</v>
      </c>
      <c r="J4" s="23" t="s">
        <v>186</v>
      </c>
      <c r="K4" s="23" t="s">
        <v>29</v>
      </c>
      <c r="L4" s="23" t="s">
        <v>29</v>
      </c>
      <c r="M4" s="26" t="s">
        <v>187</v>
      </c>
      <c r="N4" s="23" t="s">
        <v>188</v>
      </c>
      <c r="O4" s="23" t="s">
        <v>89</v>
      </c>
      <c r="P4" s="2273" t="s">
        <v>4</v>
      </c>
      <c r="Q4" s="23" t="s">
        <v>186</v>
      </c>
      <c r="R4" s="23" t="s">
        <v>29</v>
      </c>
      <c r="S4" s="23" t="s">
        <v>29</v>
      </c>
      <c r="T4" s="26" t="s">
        <v>187</v>
      </c>
      <c r="U4" s="23" t="s">
        <v>188</v>
      </c>
      <c r="V4" s="23" t="s">
        <v>89</v>
      </c>
      <c r="W4" s="2273" t="s">
        <v>4</v>
      </c>
      <c r="X4" s="23" t="s">
        <v>186</v>
      </c>
      <c r="Y4" s="23" t="s">
        <v>29</v>
      </c>
      <c r="Z4" s="23" t="s">
        <v>29</v>
      </c>
      <c r="AA4" s="26" t="s">
        <v>187</v>
      </c>
      <c r="AB4" s="23" t="s">
        <v>188</v>
      </c>
      <c r="AC4" s="23" t="s">
        <v>89</v>
      </c>
      <c r="AD4" s="2273" t="s">
        <v>4</v>
      </c>
      <c r="AE4" s="23" t="s">
        <v>186</v>
      </c>
      <c r="AF4" s="23" t="s">
        <v>29</v>
      </c>
      <c r="AG4" s="23" t="s">
        <v>29</v>
      </c>
      <c r="AH4" s="26" t="s">
        <v>187</v>
      </c>
      <c r="AI4" s="23" t="s">
        <v>188</v>
      </c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1750"/>
      <c r="F5" s="1321"/>
      <c r="G5" s="1321"/>
      <c r="H5" s="1321"/>
      <c r="I5" s="1752"/>
      <c r="J5" s="1321"/>
      <c r="K5" s="1321"/>
      <c r="L5" s="1321"/>
      <c r="M5" s="1321"/>
      <c r="N5" s="1321"/>
      <c r="O5" s="1321"/>
      <c r="P5" s="1752"/>
      <c r="Q5" s="1321"/>
      <c r="R5" s="1321"/>
      <c r="S5" s="1321"/>
      <c r="T5" s="1321"/>
      <c r="U5" s="1321"/>
      <c r="V5" s="1321"/>
      <c r="W5" s="1752"/>
      <c r="X5" s="1321"/>
      <c r="Y5" s="1321"/>
      <c r="Z5" s="1321"/>
      <c r="AA5" s="1321"/>
      <c r="AB5" s="1321"/>
      <c r="AC5" s="1321"/>
      <c r="AD5" s="1752"/>
      <c r="AE5" s="1321"/>
      <c r="AF5" s="1321"/>
      <c r="AG5" s="1321"/>
      <c r="AH5" s="1321"/>
      <c r="AI5" s="1322"/>
      <c r="AJ5" s="32"/>
      <c r="AK5" s="33"/>
    </row>
    <row r="6" spans="1:37">
      <c r="B6" s="34"/>
      <c r="C6" s="13"/>
      <c r="D6" s="35" t="s">
        <v>8</v>
      </c>
      <c r="E6" s="1753"/>
      <c r="F6" s="1194"/>
      <c r="G6" s="1194"/>
      <c r="H6" s="1194"/>
      <c r="I6" s="1193"/>
      <c r="J6" s="1194"/>
      <c r="K6" s="1194"/>
      <c r="L6" s="1194"/>
      <c r="M6" s="1194"/>
      <c r="N6" s="1194"/>
      <c r="O6" s="1194"/>
      <c r="P6" s="1193"/>
      <c r="Q6" s="1194"/>
      <c r="R6" s="1194"/>
      <c r="S6" s="1194"/>
      <c r="T6" s="1194"/>
      <c r="U6" s="1194"/>
      <c r="V6" s="1194"/>
      <c r="W6" s="1193"/>
      <c r="X6" s="1194"/>
      <c r="Y6" s="1194"/>
      <c r="Z6" s="1194"/>
      <c r="AA6" s="1194"/>
      <c r="AB6" s="1194"/>
      <c r="AC6" s="1194"/>
      <c r="AD6" s="1193"/>
      <c r="AE6" s="1194"/>
      <c r="AF6" s="1194"/>
      <c r="AG6" s="1194"/>
      <c r="AH6" s="1194"/>
      <c r="AI6" s="1324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1754"/>
      <c r="F7" s="1326"/>
      <c r="G7" s="1326"/>
      <c r="H7" s="1326"/>
      <c r="I7" s="1756"/>
      <c r="J7" s="1326"/>
      <c r="K7" s="1326"/>
      <c r="L7" s="1326"/>
      <c r="M7" s="1326"/>
      <c r="N7" s="1326"/>
      <c r="O7" s="1326"/>
      <c r="P7" s="1756"/>
      <c r="Q7" s="1326"/>
      <c r="R7" s="1326"/>
      <c r="S7" s="1326"/>
      <c r="T7" s="1326"/>
      <c r="U7" s="1326"/>
      <c r="V7" s="1326"/>
      <c r="W7" s="1756"/>
      <c r="X7" s="1326"/>
      <c r="Y7" s="1326"/>
      <c r="Z7" s="1326"/>
      <c r="AA7" s="1326"/>
      <c r="AB7" s="1326"/>
      <c r="AC7" s="1326"/>
      <c r="AD7" s="1756"/>
      <c r="AE7" s="1326"/>
      <c r="AF7" s="1326"/>
      <c r="AG7" s="1326"/>
      <c r="AH7" s="1326"/>
      <c r="AI7" s="1327"/>
      <c r="AJ7" s="45"/>
      <c r="AK7" s="33"/>
    </row>
    <row r="8" spans="1:37">
      <c r="B8" s="29"/>
      <c r="C8" s="46" t="s">
        <v>10</v>
      </c>
      <c r="D8" s="30" t="s">
        <v>7</v>
      </c>
      <c r="E8" s="1750"/>
      <c r="F8" s="1321"/>
      <c r="G8" s="1321"/>
      <c r="H8" s="1321"/>
      <c r="I8" s="1752"/>
      <c r="J8" s="1321"/>
      <c r="K8" s="1321"/>
      <c r="L8" s="1321"/>
      <c r="M8" s="1321"/>
      <c r="N8" s="1321"/>
      <c r="O8" s="1321"/>
      <c r="P8" s="1752"/>
      <c r="Q8" s="1321"/>
      <c r="R8" s="1321"/>
      <c r="S8" s="1321"/>
      <c r="T8" s="1321"/>
      <c r="U8" s="1321"/>
      <c r="V8" s="1321"/>
      <c r="W8" s="1752"/>
      <c r="X8" s="1321"/>
      <c r="Y8" s="1321"/>
      <c r="Z8" s="1321"/>
      <c r="AA8" s="1321"/>
      <c r="AB8" s="1321"/>
      <c r="AC8" s="1321"/>
      <c r="AD8" s="1752"/>
      <c r="AE8" s="1321"/>
      <c r="AF8" s="1321"/>
      <c r="AG8" s="1321"/>
      <c r="AH8" s="1321"/>
      <c r="AI8" s="1322"/>
      <c r="AJ8" s="32"/>
      <c r="AK8" s="33"/>
    </row>
    <row r="9" spans="1:37">
      <c r="B9" s="34"/>
      <c r="C9" s="48"/>
      <c r="D9" s="35" t="s">
        <v>8</v>
      </c>
      <c r="E9" s="1753"/>
      <c r="F9" s="1194"/>
      <c r="G9" s="1194"/>
      <c r="H9" s="1194"/>
      <c r="I9" s="1193"/>
      <c r="J9" s="1194"/>
      <c r="K9" s="1194"/>
      <c r="L9" s="1194"/>
      <c r="M9" s="1194"/>
      <c r="N9" s="1194"/>
      <c r="O9" s="1194"/>
      <c r="P9" s="1193"/>
      <c r="Q9" s="1194"/>
      <c r="R9" s="1194"/>
      <c r="S9" s="1194"/>
      <c r="T9" s="1194"/>
      <c r="U9" s="1194"/>
      <c r="V9" s="1194"/>
      <c r="W9" s="1193"/>
      <c r="X9" s="1194"/>
      <c r="Y9" s="1194"/>
      <c r="Z9" s="1194"/>
      <c r="AA9" s="1194"/>
      <c r="AB9" s="1194"/>
      <c r="AC9" s="1194"/>
      <c r="AD9" s="1193"/>
      <c r="AE9" s="1194"/>
      <c r="AF9" s="1194"/>
      <c r="AG9" s="1194"/>
      <c r="AH9" s="1194"/>
      <c r="AI9" s="1324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1754"/>
      <c r="F10" s="1326"/>
      <c r="G10" s="1326"/>
      <c r="H10" s="1326"/>
      <c r="I10" s="1756"/>
      <c r="J10" s="1326"/>
      <c r="K10" s="1326"/>
      <c r="L10" s="1326"/>
      <c r="M10" s="1326"/>
      <c r="N10" s="1326"/>
      <c r="O10" s="1326"/>
      <c r="P10" s="1756"/>
      <c r="Q10" s="1326"/>
      <c r="R10" s="1326"/>
      <c r="S10" s="1326"/>
      <c r="T10" s="1326"/>
      <c r="U10" s="1326"/>
      <c r="V10" s="1326"/>
      <c r="W10" s="1756"/>
      <c r="X10" s="1326"/>
      <c r="Y10" s="1326"/>
      <c r="Z10" s="1326"/>
      <c r="AA10" s="1326"/>
      <c r="AB10" s="1326"/>
      <c r="AC10" s="1326"/>
      <c r="AD10" s="1756"/>
      <c r="AE10" s="1326"/>
      <c r="AF10" s="1326"/>
      <c r="AG10" s="1326"/>
      <c r="AH10" s="1326"/>
      <c r="AI10" s="1327"/>
      <c r="AJ10" s="45"/>
      <c r="AK10" s="33"/>
    </row>
    <row r="11" spans="1:37">
      <c r="B11" s="29"/>
      <c r="C11" s="49"/>
      <c r="D11" s="30" t="s">
        <v>7</v>
      </c>
      <c r="E11" s="1750"/>
      <c r="F11" s="1321"/>
      <c r="G11" s="1321"/>
      <c r="H11" s="1321"/>
      <c r="I11" s="1752"/>
      <c r="J11" s="1321"/>
      <c r="K11" s="1321"/>
      <c r="L11" s="1321"/>
      <c r="M11" s="1321"/>
      <c r="N11" s="1321"/>
      <c r="O11" s="1321"/>
      <c r="P11" s="1752"/>
      <c r="Q11" s="1321"/>
      <c r="R11" s="1321"/>
      <c r="S11" s="1321"/>
      <c r="T11" s="1321"/>
      <c r="U11" s="1321"/>
      <c r="V11" s="1321"/>
      <c r="W11" s="1752"/>
      <c r="X11" s="1321"/>
      <c r="Y11" s="1321"/>
      <c r="Z11" s="1321"/>
      <c r="AA11" s="1321"/>
      <c r="AB11" s="1321"/>
      <c r="AC11" s="1321"/>
      <c r="AD11" s="1752"/>
      <c r="AE11" s="1321"/>
      <c r="AF11" s="1321"/>
      <c r="AG11" s="1321"/>
      <c r="AH11" s="1321"/>
      <c r="AI11" s="1322"/>
      <c r="AJ11" s="32"/>
      <c r="AK11" s="33"/>
    </row>
    <row r="12" spans="1:37">
      <c r="B12" s="34"/>
      <c r="C12" s="50"/>
      <c r="D12" s="35" t="s">
        <v>8</v>
      </c>
      <c r="E12" s="1765"/>
      <c r="F12" s="1209"/>
      <c r="G12" s="1209"/>
      <c r="H12" s="1209"/>
      <c r="I12" s="1208"/>
      <c r="J12" s="1194"/>
      <c r="K12" s="1209"/>
      <c r="L12" s="1209"/>
      <c r="M12" s="1209"/>
      <c r="N12" s="1209"/>
      <c r="O12" s="1209"/>
      <c r="P12" s="1208"/>
      <c r="Q12" s="1194"/>
      <c r="R12" s="1194"/>
      <c r="S12" s="1194"/>
      <c r="T12" s="1209"/>
      <c r="U12" s="1209"/>
      <c r="V12" s="1209"/>
      <c r="W12" s="1208"/>
      <c r="X12" s="1194"/>
      <c r="Y12" s="1194"/>
      <c r="Z12" s="1194"/>
      <c r="AA12" s="1209"/>
      <c r="AB12" s="1209"/>
      <c r="AC12" s="1209"/>
      <c r="AD12" s="1208"/>
      <c r="AE12" s="1209"/>
      <c r="AF12" s="1209"/>
      <c r="AG12" s="1194"/>
      <c r="AH12" s="1209"/>
      <c r="AI12" s="1655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1766"/>
      <c r="F13" s="1767"/>
      <c r="G13" s="1767"/>
      <c r="H13" s="1768"/>
      <c r="I13" s="1778"/>
      <c r="J13" s="1326"/>
      <c r="K13" s="1768"/>
      <c r="L13" s="1768"/>
      <c r="M13" s="1767"/>
      <c r="N13" s="1767"/>
      <c r="O13" s="1768"/>
      <c r="P13" s="1778"/>
      <c r="Q13" s="1326"/>
      <c r="R13" s="1326"/>
      <c r="S13" s="1326"/>
      <c r="T13" s="1767"/>
      <c r="U13" s="1767"/>
      <c r="V13" s="1768"/>
      <c r="W13" s="1778"/>
      <c r="X13" s="1326"/>
      <c r="Y13" s="1326"/>
      <c r="Z13" s="1326"/>
      <c r="AA13" s="1767"/>
      <c r="AB13" s="1767"/>
      <c r="AC13" s="1767"/>
      <c r="AD13" s="1769"/>
      <c r="AE13" s="1767"/>
      <c r="AF13" s="1767"/>
      <c r="AG13" s="1326"/>
      <c r="AH13" s="1767"/>
      <c r="AI13" s="1770"/>
      <c r="AJ13" s="45"/>
      <c r="AK13" s="33"/>
    </row>
    <row r="14" spans="1:37">
      <c r="B14" s="29"/>
      <c r="C14" s="54" t="s">
        <v>11</v>
      </c>
      <c r="D14" s="30" t="s">
        <v>7</v>
      </c>
      <c r="E14" s="1750"/>
      <c r="F14" s="1321"/>
      <c r="G14" s="1321"/>
      <c r="H14" s="1321"/>
      <c r="I14" s="1752"/>
      <c r="J14" s="1321"/>
      <c r="K14" s="1321"/>
      <c r="L14" s="1321"/>
      <c r="M14" s="1321"/>
      <c r="N14" s="1321"/>
      <c r="O14" s="1321"/>
      <c r="P14" s="1752"/>
      <c r="Q14" s="1321"/>
      <c r="R14" s="1321"/>
      <c r="S14" s="1321"/>
      <c r="T14" s="1321"/>
      <c r="U14" s="1321"/>
      <c r="V14" s="1321"/>
      <c r="W14" s="1752"/>
      <c r="X14" s="1321"/>
      <c r="Y14" s="1321"/>
      <c r="Z14" s="1321"/>
      <c r="AA14" s="1321"/>
      <c r="AB14" s="1321"/>
      <c r="AC14" s="1321"/>
      <c r="AD14" s="1752"/>
      <c r="AE14" s="1321"/>
      <c r="AF14" s="1321"/>
      <c r="AG14" s="1321"/>
      <c r="AH14" s="1321"/>
      <c r="AI14" s="1322"/>
      <c r="AJ14" s="32"/>
      <c r="AK14" s="33"/>
    </row>
    <row r="15" spans="1:37">
      <c r="B15" s="34"/>
      <c r="C15" s="56" t="s">
        <v>11</v>
      </c>
      <c r="D15" s="35" t="s">
        <v>8</v>
      </c>
      <c r="E15" s="1765"/>
      <c r="F15" s="1209"/>
      <c r="G15" s="1209"/>
      <c r="H15" s="1209"/>
      <c r="I15" s="1208"/>
      <c r="J15" s="1219"/>
      <c r="K15" s="1209"/>
      <c r="L15" s="1209"/>
      <c r="M15" s="1209"/>
      <c r="N15" s="1209"/>
      <c r="O15" s="1209"/>
      <c r="P15" s="1208"/>
      <c r="Q15" s="1219"/>
      <c r="R15" s="1219"/>
      <c r="S15" s="1219"/>
      <c r="T15" s="1209"/>
      <c r="U15" s="1209"/>
      <c r="V15" s="1209"/>
      <c r="W15" s="1208"/>
      <c r="X15" s="1209"/>
      <c r="Y15" s="1209"/>
      <c r="Z15" s="1209"/>
      <c r="AA15" s="1209"/>
      <c r="AB15" s="1209"/>
      <c r="AC15" s="1219"/>
      <c r="AD15" s="1208"/>
      <c r="AE15" s="1209"/>
      <c r="AF15" s="1209"/>
      <c r="AG15" s="1209"/>
      <c r="AH15" s="1209"/>
      <c r="AI15" s="1655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2274"/>
      <c r="F16" s="1903"/>
      <c r="G16" s="1903"/>
      <c r="H16" s="1209"/>
      <c r="I16" s="1208"/>
      <c r="J16" s="1903"/>
      <c r="K16" s="1209"/>
      <c r="L16" s="1209"/>
      <c r="M16" s="1903"/>
      <c r="N16" s="1903"/>
      <c r="O16" s="1209"/>
      <c r="P16" s="1208"/>
      <c r="Q16" s="1903"/>
      <c r="R16" s="1903"/>
      <c r="S16" s="1903"/>
      <c r="T16" s="1903"/>
      <c r="U16" s="1903"/>
      <c r="V16" s="1209"/>
      <c r="W16" s="1208"/>
      <c r="X16" s="1903"/>
      <c r="Y16" s="1903"/>
      <c r="Z16" s="1903"/>
      <c r="AA16" s="1903"/>
      <c r="AB16" s="1903"/>
      <c r="AC16" s="1903"/>
      <c r="AD16" s="2275"/>
      <c r="AE16" s="1903"/>
      <c r="AF16" s="1903"/>
      <c r="AG16" s="1903"/>
      <c r="AH16" s="1903"/>
      <c r="AI16" s="2276"/>
      <c r="AJ16" s="45"/>
      <c r="AK16" s="33"/>
    </row>
    <row r="17" spans="1:40">
      <c r="B17" s="29"/>
      <c r="C17" s="59" t="s">
        <v>12</v>
      </c>
      <c r="D17" s="30" t="s">
        <v>7</v>
      </c>
      <c r="E17" s="1765"/>
      <c r="F17" s="1209"/>
      <c r="G17" s="1209"/>
      <c r="H17" s="1209"/>
      <c r="I17" s="1208"/>
      <c r="J17" s="1209"/>
      <c r="K17" s="1209"/>
      <c r="L17" s="1209"/>
      <c r="M17" s="1209"/>
      <c r="N17" s="1209"/>
      <c r="O17" s="1209"/>
      <c r="P17" s="1208"/>
      <c r="Q17" s="1209"/>
      <c r="R17" s="1209"/>
      <c r="S17" s="1209"/>
      <c r="T17" s="1209"/>
      <c r="U17" s="1209"/>
      <c r="V17" s="1209"/>
      <c r="W17" s="1208"/>
      <c r="X17" s="1209"/>
      <c r="Y17" s="1209"/>
      <c r="Z17" s="1209"/>
      <c r="AA17" s="1209"/>
      <c r="AB17" s="1209"/>
      <c r="AC17" s="1209"/>
      <c r="AD17" s="1208"/>
      <c r="AE17" s="1209"/>
      <c r="AF17" s="1209"/>
      <c r="AG17" s="1209"/>
      <c r="AH17" s="1209"/>
      <c r="AI17" s="1655"/>
      <c r="AJ17" s="32"/>
      <c r="AK17" s="33"/>
    </row>
    <row r="18" spans="1:40">
      <c r="B18" s="34"/>
      <c r="C18" s="60" t="s">
        <v>13</v>
      </c>
      <c r="D18" s="35" t="s">
        <v>8</v>
      </c>
      <c r="E18" s="1765"/>
      <c r="F18" s="1209"/>
      <c r="G18" s="1209"/>
      <c r="H18" s="1209"/>
      <c r="I18" s="1208"/>
      <c r="J18" s="1209"/>
      <c r="K18" s="1209"/>
      <c r="L18" s="1209"/>
      <c r="M18" s="1209"/>
      <c r="N18" s="1209"/>
      <c r="O18" s="1209"/>
      <c r="P18" s="1208"/>
      <c r="Q18" s="1209"/>
      <c r="R18" s="1209"/>
      <c r="S18" s="1209"/>
      <c r="T18" s="1209"/>
      <c r="U18" s="1209"/>
      <c r="V18" s="1209"/>
      <c r="W18" s="1208"/>
      <c r="X18" s="1209"/>
      <c r="Y18" s="1209"/>
      <c r="Z18" s="1209"/>
      <c r="AA18" s="1209"/>
      <c r="AB18" s="1209"/>
      <c r="AC18" s="1209"/>
      <c r="AD18" s="1208"/>
      <c r="AE18" s="1209"/>
      <c r="AF18" s="1209"/>
      <c r="AG18" s="1209"/>
      <c r="AH18" s="1209"/>
      <c r="AI18" s="1655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2274"/>
      <c r="F19" s="1903"/>
      <c r="G19" s="1903"/>
      <c r="H19" s="1209"/>
      <c r="I19" s="1208"/>
      <c r="J19" s="1903"/>
      <c r="K19" s="1209"/>
      <c r="L19" s="1209"/>
      <c r="M19" s="1903"/>
      <c r="N19" s="1903"/>
      <c r="O19" s="1209"/>
      <c r="P19" s="1208"/>
      <c r="Q19" s="1903"/>
      <c r="R19" s="1903"/>
      <c r="S19" s="1903"/>
      <c r="T19" s="1903"/>
      <c r="U19" s="1903"/>
      <c r="V19" s="1209"/>
      <c r="W19" s="1208"/>
      <c r="X19" s="1903"/>
      <c r="Y19" s="1903"/>
      <c r="Z19" s="1903"/>
      <c r="AA19" s="1903"/>
      <c r="AB19" s="1903"/>
      <c r="AC19" s="1903"/>
      <c r="AD19" s="2275"/>
      <c r="AE19" s="1903"/>
      <c r="AF19" s="1903"/>
      <c r="AG19" s="1903"/>
      <c r="AH19" s="1903"/>
      <c r="AI19" s="2276"/>
      <c r="AJ19" s="45"/>
      <c r="AK19" s="33"/>
    </row>
    <row r="20" spans="1:40">
      <c r="B20" s="29"/>
      <c r="C20" s="62" t="s">
        <v>15</v>
      </c>
      <c r="D20" s="30" t="s">
        <v>7</v>
      </c>
      <c r="E20" s="1765"/>
      <c r="F20" s="1209"/>
      <c r="G20" s="1209"/>
      <c r="H20" s="1209"/>
      <c r="I20" s="1208"/>
      <c r="J20" s="1209"/>
      <c r="K20" s="1209"/>
      <c r="L20" s="1209"/>
      <c r="M20" s="1209"/>
      <c r="N20" s="1209"/>
      <c r="O20" s="1209"/>
      <c r="P20" s="1208"/>
      <c r="Q20" s="1209"/>
      <c r="R20" s="1209"/>
      <c r="S20" s="1209"/>
      <c r="T20" s="1209"/>
      <c r="U20" s="1209"/>
      <c r="V20" s="1209"/>
      <c r="W20" s="1208"/>
      <c r="X20" s="1209"/>
      <c r="Y20" s="1209"/>
      <c r="Z20" s="1209"/>
      <c r="AA20" s="1209"/>
      <c r="AB20" s="1209"/>
      <c r="AC20" s="1209"/>
      <c r="AD20" s="1208"/>
      <c r="AE20" s="1209"/>
      <c r="AF20" s="1209"/>
      <c r="AG20" s="1209"/>
      <c r="AH20" s="1209"/>
      <c r="AI20" s="1655"/>
      <c r="AJ20" s="32"/>
      <c r="AK20" s="33"/>
    </row>
    <row r="21" spans="1:40">
      <c r="B21" s="34"/>
      <c r="C21" s="63" t="s">
        <v>16</v>
      </c>
      <c r="D21" s="35" t="s">
        <v>8</v>
      </c>
      <c r="E21" s="1765"/>
      <c r="F21" s="1209"/>
      <c r="G21" s="1209"/>
      <c r="H21" s="1209"/>
      <c r="I21" s="1208"/>
      <c r="J21" s="1209"/>
      <c r="K21" s="1209"/>
      <c r="L21" s="1209"/>
      <c r="M21" s="1209"/>
      <c r="N21" s="1209"/>
      <c r="O21" s="1209"/>
      <c r="P21" s="1208"/>
      <c r="Q21" s="1209"/>
      <c r="R21" s="1209"/>
      <c r="S21" s="1209"/>
      <c r="T21" s="1209"/>
      <c r="U21" s="1209"/>
      <c r="V21" s="1209"/>
      <c r="W21" s="1208"/>
      <c r="X21" s="1209"/>
      <c r="Y21" s="1209"/>
      <c r="Z21" s="1209"/>
      <c r="AA21" s="1209"/>
      <c r="AB21" s="1209"/>
      <c r="AC21" s="1209"/>
      <c r="AD21" s="1208"/>
      <c r="AE21" s="1209"/>
      <c r="AF21" s="1209"/>
      <c r="AG21" s="1209"/>
      <c r="AH21" s="1209"/>
      <c r="AI21" s="1655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2274"/>
      <c r="F22" s="1903"/>
      <c r="G22" s="1903"/>
      <c r="H22" s="1209"/>
      <c r="I22" s="1208"/>
      <c r="J22" s="1903"/>
      <c r="K22" s="1209"/>
      <c r="L22" s="1209"/>
      <c r="M22" s="1903"/>
      <c r="N22" s="1903"/>
      <c r="O22" s="1209"/>
      <c r="P22" s="1208"/>
      <c r="Q22" s="1903"/>
      <c r="R22" s="1903"/>
      <c r="S22" s="1903"/>
      <c r="T22" s="1903"/>
      <c r="U22" s="1903"/>
      <c r="V22" s="1209"/>
      <c r="W22" s="1208"/>
      <c r="X22" s="1903"/>
      <c r="Y22" s="1903"/>
      <c r="Z22" s="1903"/>
      <c r="AA22" s="1903"/>
      <c r="AB22" s="1903"/>
      <c r="AC22" s="1903"/>
      <c r="AD22" s="2275"/>
      <c r="AE22" s="1903"/>
      <c r="AF22" s="1903"/>
      <c r="AG22" s="1903"/>
      <c r="AH22" s="1903"/>
      <c r="AI22" s="2276"/>
      <c r="AJ22" s="45"/>
      <c r="AK22" s="33"/>
    </row>
    <row r="23" spans="1:40">
      <c r="B23" s="29"/>
      <c r="C23" s="65" t="s">
        <v>11</v>
      </c>
      <c r="D23" s="30" t="s">
        <v>7</v>
      </c>
      <c r="E23" s="1765"/>
      <c r="F23" s="1209"/>
      <c r="G23" s="1209"/>
      <c r="H23" s="1209"/>
      <c r="I23" s="1208"/>
      <c r="J23" s="1209"/>
      <c r="K23" s="1209"/>
      <c r="L23" s="1209"/>
      <c r="M23" s="1209"/>
      <c r="N23" s="1209"/>
      <c r="O23" s="1209"/>
      <c r="P23" s="1208"/>
      <c r="Q23" s="1209"/>
      <c r="R23" s="1209"/>
      <c r="S23" s="1209"/>
      <c r="T23" s="1209"/>
      <c r="U23" s="1209"/>
      <c r="V23" s="1209"/>
      <c r="W23" s="1208"/>
      <c r="X23" s="1209"/>
      <c r="Y23" s="1209"/>
      <c r="Z23" s="1209"/>
      <c r="AA23" s="1209"/>
      <c r="AB23" s="1209"/>
      <c r="AC23" s="1209"/>
      <c r="AD23" s="1208"/>
      <c r="AE23" s="1209"/>
      <c r="AF23" s="1209"/>
      <c r="AG23" s="1209"/>
      <c r="AH23" s="1209"/>
      <c r="AI23" s="1655"/>
      <c r="AJ23" s="32"/>
      <c r="AK23" s="33"/>
    </row>
    <row r="24" spans="1:40">
      <c r="B24" s="34"/>
      <c r="C24" s="66" t="s">
        <v>17</v>
      </c>
      <c r="D24" s="35" t="s">
        <v>8</v>
      </c>
      <c r="E24" s="1765"/>
      <c r="F24" s="1209"/>
      <c r="G24" s="1209"/>
      <c r="H24" s="1209"/>
      <c r="I24" s="1208"/>
      <c r="J24" s="1209"/>
      <c r="K24" s="1209"/>
      <c r="L24" s="1209"/>
      <c r="M24" s="1209"/>
      <c r="N24" s="1209"/>
      <c r="O24" s="1209"/>
      <c r="P24" s="1208"/>
      <c r="Q24" s="1209"/>
      <c r="R24" s="1209"/>
      <c r="S24" s="1209"/>
      <c r="T24" s="1209"/>
      <c r="U24" s="1209"/>
      <c r="V24" s="1209"/>
      <c r="W24" s="1208"/>
      <c r="X24" s="1209"/>
      <c r="Y24" s="1209"/>
      <c r="Z24" s="1209"/>
      <c r="AA24" s="1209"/>
      <c r="AB24" s="1209"/>
      <c r="AC24" s="1209"/>
      <c r="AD24" s="1208"/>
      <c r="AE24" s="1209"/>
      <c r="AF24" s="1209"/>
      <c r="AG24" s="1209"/>
      <c r="AH24" s="1209"/>
      <c r="AI24" s="1655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2274"/>
      <c r="F25" s="1903"/>
      <c r="G25" s="1903"/>
      <c r="H25" s="1209"/>
      <c r="I25" s="1208"/>
      <c r="J25" s="1199"/>
      <c r="K25" s="1209"/>
      <c r="L25" s="1209"/>
      <c r="M25" s="1903"/>
      <c r="N25" s="1903"/>
      <c r="O25" s="1209"/>
      <c r="P25" s="1208"/>
      <c r="Q25" s="1199"/>
      <c r="R25" s="1199"/>
      <c r="S25" s="1199"/>
      <c r="T25" s="1903"/>
      <c r="U25" s="1903"/>
      <c r="V25" s="1209"/>
      <c r="W25" s="1208"/>
      <c r="X25" s="1199"/>
      <c r="Y25" s="1199"/>
      <c r="Z25" s="1199"/>
      <c r="AA25" s="1903"/>
      <c r="AB25" s="1903"/>
      <c r="AC25" s="1903"/>
      <c r="AD25" s="2275"/>
      <c r="AE25" s="1903"/>
      <c r="AF25" s="1903"/>
      <c r="AG25" s="1199"/>
      <c r="AH25" s="1903"/>
      <c r="AI25" s="2276"/>
      <c r="AJ25" s="45"/>
      <c r="AK25" s="33"/>
    </row>
    <row r="26" spans="1:40">
      <c r="C26" s="67" t="s">
        <v>19</v>
      </c>
      <c r="D26" s="68" t="s">
        <v>7</v>
      </c>
      <c r="E26" s="1765"/>
      <c r="F26" s="1209"/>
      <c r="G26" s="1209"/>
      <c r="H26" s="1209"/>
      <c r="I26" s="1208"/>
      <c r="J26" s="1209"/>
      <c r="K26" s="1209"/>
      <c r="L26" s="1209"/>
      <c r="M26" s="1209"/>
      <c r="N26" s="1209"/>
      <c r="O26" s="1209"/>
      <c r="P26" s="1208"/>
      <c r="Q26" s="1209"/>
      <c r="R26" s="1209"/>
      <c r="S26" s="1209"/>
      <c r="T26" s="1209"/>
      <c r="U26" s="1209"/>
      <c r="V26" s="1209"/>
      <c r="W26" s="1208"/>
      <c r="X26" s="1209"/>
      <c r="Y26" s="1209"/>
      <c r="Z26" s="1209"/>
      <c r="AA26" s="1209"/>
      <c r="AB26" s="1209"/>
      <c r="AC26" s="1209"/>
      <c r="AD26" s="1208"/>
      <c r="AE26" s="1209"/>
      <c r="AF26" s="1209"/>
      <c r="AG26" s="1209"/>
      <c r="AH26" s="1209"/>
      <c r="AI26" s="1655"/>
      <c r="AJ26" s="32"/>
      <c r="AK26" s="33"/>
    </row>
    <row r="27" spans="1:40">
      <c r="C27" s="70" t="s">
        <v>20</v>
      </c>
      <c r="D27" s="71" t="s">
        <v>8</v>
      </c>
      <c r="E27" s="2277"/>
      <c r="F27" s="1768"/>
      <c r="G27" s="1768"/>
      <c r="H27" s="1768"/>
      <c r="I27" s="1778"/>
      <c r="J27" s="1768"/>
      <c r="K27" s="1768"/>
      <c r="L27" s="1768"/>
      <c r="M27" s="1768"/>
      <c r="N27" s="1768"/>
      <c r="O27" s="1768"/>
      <c r="P27" s="1778"/>
      <c r="Q27" s="1768"/>
      <c r="R27" s="1768"/>
      <c r="S27" s="1768"/>
      <c r="T27" s="1768"/>
      <c r="U27" s="1768"/>
      <c r="V27" s="1768"/>
      <c r="W27" s="1778"/>
      <c r="X27" s="1768"/>
      <c r="Y27" s="1768"/>
      <c r="Z27" s="1768"/>
      <c r="AA27" s="1768"/>
      <c r="AB27" s="1768"/>
      <c r="AC27" s="1768"/>
      <c r="AD27" s="1778"/>
      <c r="AE27" s="1768"/>
      <c r="AF27" s="1768"/>
      <c r="AG27" s="1768"/>
      <c r="AH27" s="1768"/>
      <c r="AI27" s="1779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 t="s">
        <v>539</v>
      </c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/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272" t="s">
        <v>29</v>
      </c>
      <c r="F31" s="26" t="s">
        <v>187</v>
      </c>
      <c r="G31" s="23" t="s">
        <v>188</v>
      </c>
      <c r="H31" s="23" t="s">
        <v>89</v>
      </c>
      <c r="I31" s="2273" t="s">
        <v>4</v>
      </c>
      <c r="J31" s="23" t="s">
        <v>186</v>
      </c>
      <c r="K31" s="23" t="s">
        <v>29</v>
      </c>
      <c r="L31" s="23" t="s">
        <v>29</v>
      </c>
      <c r="M31" s="26" t="s">
        <v>187</v>
      </c>
      <c r="N31" s="23" t="s">
        <v>188</v>
      </c>
      <c r="O31" s="23" t="s">
        <v>89</v>
      </c>
      <c r="P31" s="2273" t="s">
        <v>4</v>
      </c>
      <c r="Q31" s="23" t="s">
        <v>186</v>
      </c>
      <c r="R31" s="23" t="s">
        <v>29</v>
      </c>
      <c r="S31" s="23" t="s">
        <v>29</v>
      </c>
      <c r="T31" s="26" t="s">
        <v>187</v>
      </c>
      <c r="U31" s="23" t="s">
        <v>188</v>
      </c>
      <c r="V31" s="23" t="s">
        <v>89</v>
      </c>
      <c r="W31" s="2273" t="s">
        <v>4</v>
      </c>
      <c r="X31" s="23" t="s">
        <v>186</v>
      </c>
      <c r="Y31" s="23" t="s">
        <v>29</v>
      </c>
      <c r="Z31" s="23" t="s">
        <v>29</v>
      </c>
      <c r="AA31" s="26" t="s">
        <v>187</v>
      </c>
      <c r="AB31" s="23" t="s">
        <v>188</v>
      </c>
      <c r="AC31" s="23" t="s">
        <v>89</v>
      </c>
      <c r="AD31" s="2273" t="s">
        <v>4</v>
      </c>
      <c r="AE31" s="23" t="s">
        <v>186</v>
      </c>
      <c r="AF31" s="23" t="s">
        <v>29</v>
      </c>
      <c r="AG31" s="23" t="s">
        <v>29</v>
      </c>
      <c r="AH31" s="2278" t="s">
        <v>187</v>
      </c>
      <c r="AI31" s="23" t="s">
        <v>188</v>
      </c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1750"/>
      <c r="F32" s="1321"/>
      <c r="G32" s="1321"/>
      <c r="H32" s="1321"/>
      <c r="I32" s="1752"/>
      <c r="J32" s="2200"/>
      <c r="K32" s="2200"/>
      <c r="L32" s="2200"/>
      <c r="M32" s="2279" t="s">
        <v>540</v>
      </c>
      <c r="N32" s="2200"/>
      <c r="O32" s="1321"/>
      <c r="P32" s="1752"/>
      <c r="Q32" s="1321"/>
      <c r="R32" s="1321"/>
      <c r="S32" s="1321"/>
      <c r="T32" s="2280"/>
      <c r="U32" s="1321"/>
      <c r="V32" s="1321"/>
      <c r="W32" s="1752"/>
      <c r="X32" s="2200"/>
      <c r="Y32" s="2200"/>
      <c r="Z32" s="2200"/>
      <c r="AA32" s="2280"/>
      <c r="AB32" s="2200"/>
      <c r="AC32" s="1321"/>
      <c r="AD32" s="1752"/>
      <c r="AE32" s="1321"/>
      <c r="AF32" s="1321"/>
      <c r="AG32" s="1321"/>
      <c r="AH32" s="2280"/>
      <c r="AI32" s="1322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2281"/>
      <c r="F33" s="2282"/>
      <c r="G33" s="2282"/>
      <c r="H33" s="1194"/>
      <c r="I33" s="1193"/>
      <c r="J33" s="2282"/>
      <c r="K33" s="1230" t="s">
        <v>541</v>
      </c>
      <c r="L33" s="1237" t="s">
        <v>542</v>
      </c>
      <c r="M33" s="2283"/>
      <c r="N33" s="1194"/>
      <c r="O33" s="1194"/>
      <c r="P33" s="1193"/>
      <c r="Q33" s="1922"/>
      <c r="R33" s="1922"/>
      <c r="S33" s="1922"/>
      <c r="T33" s="2283"/>
      <c r="U33" s="1194"/>
      <c r="V33" s="1194"/>
      <c r="W33" s="1193"/>
      <c r="X33" s="1194"/>
      <c r="Y33" s="1194"/>
      <c r="Z33" s="1194"/>
      <c r="AA33" s="2284" t="s">
        <v>543</v>
      </c>
      <c r="AB33" s="1194"/>
      <c r="AC33" s="1194"/>
      <c r="AD33" s="1193"/>
      <c r="AE33" s="1922"/>
      <c r="AF33" s="1922"/>
      <c r="AG33" s="1922"/>
      <c r="AH33" s="2283"/>
      <c r="AI33" s="1324"/>
      <c r="AJ33" s="37">
        <f>SUM(E33:Q33)</f>
        <v>0</v>
      </c>
      <c r="AK33" s="38">
        <f>SUM(E34:Q34)</f>
        <v>0</v>
      </c>
    </row>
    <row r="34" spans="1:39" ht="24" customHeight="1">
      <c r="A34" s="39"/>
      <c r="B34" s="97"/>
      <c r="C34" s="98">
        <f>SUM(AJ32:AK34)</f>
        <v>0</v>
      </c>
      <c r="D34" s="42" t="s">
        <v>9</v>
      </c>
      <c r="E34" s="1754"/>
      <c r="F34" s="1326"/>
      <c r="G34" s="2285"/>
      <c r="H34" s="1326"/>
      <c r="I34" s="1756"/>
      <c r="J34" s="1326"/>
      <c r="K34" s="1927" t="s">
        <v>544</v>
      </c>
      <c r="L34" s="1326"/>
      <c r="M34" s="2286"/>
      <c r="N34" s="1326"/>
      <c r="O34" s="1326"/>
      <c r="P34" s="1756"/>
      <c r="Q34" s="1326"/>
      <c r="R34" s="1326"/>
      <c r="S34" s="1326"/>
      <c r="T34" s="2286"/>
      <c r="U34" s="2285"/>
      <c r="V34" s="1326"/>
      <c r="W34" s="1756"/>
      <c r="X34" s="1326"/>
      <c r="Y34" s="1326"/>
      <c r="Z34" s="1326"/>
      <c r="AA34" s="2286"/>
      <c r="AB34" s="1326"/>
      <c r="AC34" s="1326"/>
      <c r="AD34" s="1756"/>
      <c r="AE34" s="1326"/>
      <c r="AF34" s="1326"/>
      <c r="AG34" s="1326"/>
      <c r="AH34" s="2286"/>
      <c r="AI34" s="2285"/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E35" s="1750"/>
      <c r="F35" s="1321"/>
      <c r="G35" s="1321"/>
      <c r="H35" s="1321"/>
      <c r="I35" s="1752"/>
      <c r="J35" s="1321"/>
      <c r="K35" s="1321"/>
      <c r="L35" s="1321"/>
      <c r="M35" s="1321"/>
      <c r="N35" s="1321"/>
      <c r="O35" s="1321"/>
      <c r="P35" s="1752"/>
      <c r="Q35" s="1321"/>
      <c r="R35" s="1321"/>
      <c r="S35" s="1321"/>
      <c r="T35" s="1321"/>
      <c r="U35" s="1321"/>
      <c r="V35" s="1321"/>
      <c r="W35" s="1752"/>
      <c r="X35" s="1321"/>
      <c r="Y35" s="1321"/>
      <c r="Z35" s="1321"/>
      <c r="AA35" s="1321"/>
      <c r="AB35" s="1321"/>
      <c r="AC35" s="1321"/>
      <c r="AD35" s="1752"/>
      <c r="AE35" s="1321"/>
      <c r="AF35" s="1321"/>
      <c r="AG35" s="1321"/>
      <c r="AH35" s="1321"/>
      <c r="AI35" s="1322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1753"/>
      <c r="F36" s="1194"/>
      <c r="G36" s="1194"/>
      <c r="H36" s="1194"/>
      <c r="I36" s="1193"/>
      <c r="J36" s="1194"/>
      <c r="K36" s="1194"/>
      <c r="L36" s="1194"/>
      <c r="M36" s="1194"/>
      <c r="N36" s="1194"/>
      <c r="O36" s="1194"/>
      <c r="P36" s="1193"/>
      <c r="Q36" s="1194"/>
      <c r="R36" s="1194"/>
      <c r="S36" s="1194"/>
      <c r="T36" s="1194"/>
      <c r="U36" s="1194"/>
      <c r="V36" s="1194"/>
      <c r="W36" s="1193"/>
      <c r="X36" s="1194"/>
      <c r="Y36" s="1194"/>
      <c r="Z36" s="1194"/>
      <c r="AA36" s="1194"/>
      <c r="AB36" s="1194"/>
      <c r="AC36" s="1194"/>
      <c r="AD36" s="1193"/>
      <c r="AE36" s="1194"/>
      <c r="AF36" s="1194"/>
      <c r="AG36" s="1194"/>
      <c r="AH36" s="1194"/>
      <c r="AI36" s="1324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1754"/>
      <c r="F37" s="1326"/>
      <c r="G37" s="1326"/>
      <c r="H37" s="1326"/>
      <c r="I37" s="1756"/>
      <c r="J37" s="1326"/>
      <c r="K37" s="1326"/>
      <c r="L37" s="1326"/>
      <c r="M37" s="1326"/>
      <c r="N37" s="1326"/>
      <c r="O37" s="1326"/>
      <c r="P37" s="1756"/>
      <c r="Q37" s="1326"/>
      <c r="R37" s="1326"/>
      <c r="S37" s="1326"/>
      <c r="T37" s="1326"/>
      <c r="U37" s="1326"/>
      <c r="V37" s="1326"/>
      <c r="W37" s="1756"/>
      <c r="X37" s="1326"/>
      <c r="Y37" s="1326"/>
      <c r="Z37" s="1326"/>
      <c r="AA37" s="1326"/>
      <c r="AB37" s="1326"/>
      <c r="AC37" s="1326"/>
      <c r="AD37" s="1756"/>
      <c r="AE37" s="1326"/>
      <c r="AF37" s="1326"/>
      <c r="AG37" s="1326"/>
      <c r="AH37" s="1326"/>
      <c r="AI37" s="1327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6" spans="1:39" hidden="1"/>
    <row r="47" spans="1:39" hidden="1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 hidden="1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 hidden="1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 hidden="1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 hidden="1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 hidden="1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 hidden="1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 hidden="1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 hidden="1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 hidden="1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 hidden="1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 hidden="1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 hidden="1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 hidden="1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 hidden="1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 hidden="1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 hidden="1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 hidden="1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 hidden="1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 hidden="1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 hidden="1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 hidden="1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 hidden="1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 hidden="1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 hidden="1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 hidden="1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 hidden="1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 hidden="1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 hidden="1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 hidden="1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 hidden="1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 hidden="1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 hidden="1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 hidden="1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 hidden="1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 hidden="1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 hidden="1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 hidden="1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 hidden="1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 hidden="1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 hidden="1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 hidden="1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 hidden="1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hidden="1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 hidden="1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 hidden="1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 hidden="1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 hidden="1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 hidden="1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 hidden="1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hidden="1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 hidden="1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 hidden="1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 hidden="1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 hidden="1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 hidden="1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 hidden="1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 hidden="1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 hidden="1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 hidden="1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 hidden="1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 hidden="1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 hidden="1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 hidden="1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 hidden="1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 hidden="1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 hidden="1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 hidden="1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hidden="1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 hidden="1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 hidden="1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 hidden="1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 hidden="1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 hidden="1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 hidden="1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 hidden="1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 hidden="1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 hidden="1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 hidden="1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 hidden="1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hidden="1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hidden="1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 hidden="1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 hidden="1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 hidden="1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 hidden="1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 hidden="1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 hidden="1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 hidden="1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 hidden="1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 hidden="1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 hidden="1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 hidden="1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 hidden="1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 hidden="1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 hidden="1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 hidden="1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 hidden="1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 hidden="1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 hidden="1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70" priority="2" operator="equal">
      <formula>0</formula>
    </cfRule>
  </conditionalFormatting>
  <conditionalFormatting sqref="E143:AI145">
    <cfRule type="cellIs" dxfId="69" priority="3" operator="equal">
      <formula>0</formula>
    </cfRule>
  </conditionalFormatting>
  <conditionalFormatting sqref="E106:AI108">
    <cfRule type="cellIs" dxfId="68" priority="4" operator="equal">
      <formula>0</formula>
    </cfRule>
  </conditionalFormatting>
  <conditionalFormatting sqref="E73:AI77">
    <cfRule type="cellIs" dxfId="67" priority="5" operator="equal">
      <formula>0</formula>
    </cfRule>
  </conditionalFormatting>
  <conditionalFormatting sqref="E73:AI77">
    <cfRule type="cellIs" dxfId="66" priority="6" operator="notEqual">
      <formula>1</formula>
    </cfRule>
  </conditionalFormatting>
  <conditionalFormatting sqref="E106:AI108">
    <cfRule type="cellIs" dxfId="65" priority="7" operator="notEqual">
      <formula>1</formula>
    </cfRule>
  </conditionalFormatting>
  <conditionalFormatting sqref="E143:AI145">
    <cfRule type="cellIs" dxfId="64" priority="8" operator="notEqual">
      <formula>1</formula>
    </cfRule>
  </conditionalFormatting>
  <conditionalFormatting sqref="E180:AI182">
    <cfRule type="cellIs" dxfId="63" priority="9" operator="notEqual">
      <formula>1</formula>
    </cfRule>
  </conditionalFormatting>
  <conditionalFormatting sqref="E204:AI207">
    <cfRule type="cellIs" dxfId="62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AW213"/>
  <sheetViews>
    <sheetView topLeftCell="P22" zoomScale="75" zoomScaleNormal="75" workbookViewId="0">
      <selection activeCell="K35" sqref="K35"/>
    </sheetView>
  </sheetViews>
  <sheetFormatPr defaultRowHeight="12.75"/>
  <cols>
    <col min="1" max="2" width="6.42578125" customWidth="1"/>
    <col min="3" max="3" width="25.140625" customWidth="1"/>
    <col min="4" max="4" width="5.85546875" customWidth="1"/>
    <col min="5" max="5" width="10" customWidth="1"/>
    <col min="6" max="6" width="9" customWidth="1"/>
    <col min="7" max="8" width="11.28515625" customWidth="1"/>
    <col min="9" max="9" width="9" customWidth="1"/>
    <col min="10" max="10" width="8.5703125" customWidth="1"/>
    <col min="11" max="11" width="13.42578125" customWidth="1"/>
    <col min="12" max="12" width="6.42578125" customWidth="1"/>
    <col min="13" max="13" width="6.85546875" customWidth="1"/>
    <col min="14" max="14" width="9" customWidth="1"/>
    <col min="15" max="15" width="8.5703125" customWidth="1"/>
    <col min="16" max="16" width="12.7109375" customWidth="1"/>
    <col min="17" max="17" width="10" customWidth="1"/>
    <col min="18" max="18" width="10.42578125" customWidth="1"/>
    <col min="19" max="19" width="7.7109375" customWidth="1"/>
    <col min="20" max="20" width="9" customWidth="1"/>
    <col min="21" max="21" width="12.140625" customWidth="1"/>
    <col min="22" max="22" width="8.140625" customWidth="1"/>
    <col min="23" max="23" width="9" customWidth="1"/>
    <col min="24" max="25" width="8.5703125" customWidth="1"/>
    <col min="26" max="26" width="8.7109375" customWidth="1"/>
    <col min="27" max="27" width="10.42578125" customWidth="1"/>
    <col min="28" max="28" width="8.5703125" customWidth="1"/>
    <col min="29" max="29" width="8.7109375" customWidth="1"/>
    <col min="30" max="30" width="7" customWidth="1"/>
    <col min="31" max="31" width="9" customWidth="1"/>
    <col min="32" max="32" width="10.85546875" customWidth="1"/>
    <col min="33" max="33" width="8.7109375" customWidth="1"/>
    <col min="34" max="34" width="6.85546875" customWidth="1"/>
    <col min="35" max="35" width="10.85546875" customWidth="1"/>
    <col min="36" max="36" width="8.28515625" customWidth="1"/>
    <col min="37" max="37" width="6.42578125" customWidth="1"/>
    <col min="38" max="38" width="13.42578125" customWidth="1"/>
    <col min="39" max="39" width="10.85546875" customWidth="1"/>
    <col min="40" max="40" width="5.85546875" customWidth="1"/>
    <col min="41" max="41" width="7" customWidth="1"/>
    <col min="42" max="42" width="6.42578125" customWidth="1"/>
    <col min="43" max="43" width="21.42578125" customWidth="1"/>
    <col min="44" max="44" width="6.140625" customWidth="1"/>
    <col min="45" max="1025" width="8.5703125" customWidth="1"/>
  </cols>
  <sheetData>
    <row r="1" spans="1:37">
      <c r="B1" s="14" t="s">
        <v>545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</row>
    <row r="2" spans="1:37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</row>
    <row r="3" spans="1:37">
      <c r="B3" s="15"/>
      <c r="C3" s="16" t="s">
        <v>546</v>
      </c>
      <c r="D3" s="17"/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18">
        <v>11</v>
      </c>
      <c r="P3" s="18">
        <v>12</v>
      </c>
      <c r="Q3" s="18">
        <v>13</v>
      </c>
      <c r="R3" s="18">
        <v>14</v>
      </c>
      <c r="S3" s="18">
        <v>15</v>
      </c>
      <c r="T3" s="18">
        <v>16</v>
      </c>
      <c r="U3" s="18">
        <v>17</v>
      </c>
      <c r="V3" s="18">
        <v>18</v>
      </c>
      <c r="W3" s="18">
        <v>19</v>
      </c>
      <c r="X3" s="18">
        <v>20</v>
      </c>
      <c r="Y3" s="18">
        <v>21</v>
      </c>
      <c r="Z3" s="18">
        <v>22</v>
      </c>
      <c r="AA3" s="18">
        <v>23</v>
      </c>
      <c r="AB3" s="18">
        <v>24</v>
      </c>
      <c r="AC3" s="18">
        <v>25</v>
      </c>
      <c r="AD3" s="18">
        <v>26</v>
      </c>
      <c r="AE3" s="18">
        <v>27</v>
      </c>
      <c r="AF3" s="18">
        <v>28</v>
      </c>
      <c r="AG3" s="19">
        <v>29</v>
      </c>
      <c r="AH3" s="19">
        <v>30</v>
      </c>
      <c r="AI3" s="20" t="s">
        <v>11</v>
      </c>
      <c r="AJ3" s="17"/>
      <c r="AK3" s="17"/>
    </row>
    <row r="4" spans="1:37">
      <c r="B4" s="15" t="s">
        <v>2</v>
      </c>
      <c r="C4" s="21" t="s">
        <v>3</v>
      </c>
      <c r="D4" s="22"/>
      <c r="E4" s="23" t="s">
        <v>89</v>
      </c>
      <c r="F4" s="2287" t="s">
        <v>4</v>
      </c>
      <c r="G4" s="23" t="s">
        <v>186</v>
      </c>
      <c r="H4" s="23" t="s">
        <v>29</v>
      </c>
      <c r="I4" s="23" t="s">
        <v>29</v>
      </c>
      <c r="J4" s="23" t="s">
        <v>187</v>
      </c>
      <c r="K4" s="23" t="s">
        <v>188</v>
      </c>
      <c r="L4" s="23" t="s">
        <v>89</v>
      </c>
      <c r="M4" s="2288" t="s">
        <v>4</v>
      </c>
      <c r="N4" s="23" t="s">
        <v>186</v>
      </c>
      <c r="O4" s="23" t="s">
        <v>29</v>
      </c>
      <c r="P4" s="23" t="s">
        <v>29</v>
      </c>
      <c r="Q4" s="23" t="s">
        <v>187</v>
      </c>
      <c r="R4" s="23" t="s">
        <v>188</v>
      </c>
      <c r="S4" s="23" t="s">
        <v>89</v>
      </c>
      <c r="T4" s="2288" t="s">
        <v>4</v>
      </c>
      <c r="U4" s="23" t="s">
        <v>186</v>
      </c>
      <c r="V4" s="23" t="s">
        <v>29</v>
      </c>
      <c r="W4" s="23" t="s">
        <v>29</v>
      </c>
      <c r="X4" s="23" t="s">
        <v>187</v>
      </c>
      <c r="Y4" s="23" t="s">
        <v>188</v>
      </c>
      <c r="Z4" s="23" t="s">
        <v>89</v>
      </c>
      <c r="AA4" s="2288" t="s">
        <v>4</v>
      </c>
      <c r="AB4" s="23" t="s">
        <v>186</v>
      </c>
      <c r="AC4" s="23" t="s">
        <v>29</v>
      </c>
      <c r="AD4" s="23" t="s">
        <v>29</v>
      </c>
      <c r="AE4" s="23" t="s">
        <v>187</v>
      </c>
      <c r="AF4" s="23" t="s">
        <v>188</v>
      </c>
      <c r="AG4" s="23" t="s">
        <v>89</v>
      </c>
      <c r="AH4" s="2288" t="s">
        <v>4</v>
      </c>
      <c r="AI4" s="23"/>
      <c r="AJ4" s="27" t="s">
        <v>4</v>
      </c>
      <c r="AK4" s="28" t="s">
        <v>5</v>
      </c>
    </row>
    <row r="5" spans="1:37">
      <c r="B5" s="29"/>
      <c r="C5" s="13" t="s">
        <v>6</v>
      </c>
      <c r="D5" s="30" t="s">
        <v>7</v>
      </c>
      <c r="E5" s="31"/>
      <c r="F5" s="1131"/>
      <c r="G5" s="31"/>
      <c r="H5" s="31"/>
      <c r="I5" s="31"/>
      <c r="J5" s="31"/>
      <c r="K5" s="31"/>
      <c r="L5" s="31"/>
      <c r="M5" s="970"/>
      <c r="N5" s="31"/>
      <c r="O5" s="31"/>
      <c r="P5" s="31"/>
      <c r="Q5" s="31"/>
      <c r="R5" s="31"/>
      <c r="S5" s="31"/>
      <c r="T5" s="970"/>
      <c r="U5" s="31"/>
      <c r="V5" s="31"/>
      <c r="W5" s="31"/>
      <c r="X5" s="31"/>
      <c r="Y5" s="31"/>
      <c r="Z5" s="31"/>
      <c r="AA5" s="970"/>
      <c r="AB5" s="31"/>
      <c r="AC5" s="31"/>
      <c r="AD5" s="31"/>
      <c r="AE5" s="31"/>
      <c r="AF5" s="31"/>
      <c r="AG5" s="31"/>
      <c r="AH5" s="970"/>
      <c r="AI5" s="31"/>
      <c r="AJ5" s="32"/>
      <c r="AK5" s="33"/>
    </row>
    <row r="6" spans="1:37">
      <c r="B6" s="34"/>
      <c r="C6" s="13"/>
      <c r="D6" s="35" t="s">
        <v>8</v>
      </c>
      <c r="E6" s="36"/>
      <c r="F6" s="1148"/>
      <c r="G6" s="36"/>
      <c r="H6" s="36"/>
      <c r="I6" s="36"/>
      <c r="J6" s="36"/>
      <c r="K6" s="36"/>
      <c r="L6" s="36"/>
      <c r="M6" s="972"/>
      <c r="N6" s="36"/>
      <c r="O6" s="36"/>
      <c r="P6" s="36"/>
      <c r="Q6" s="36"/>
      <c r="R6" s="36"/>
      <c r="S6" s="36"/>
      <c r="T6" s="972"/>
      <c r="U6" s="36"/>
      <c r="V6" s="36"/>
      <c r="W6" s="36"/>
      <c r="X6" s="36"/>
      <c r="Y6" s="36"/>
      <c r="Z6" s="36"/>
      <c r="AA6" s="972"/>
      <c r="AB6" s="36"/>
      <c r="AC6" s="36"/>
      <c r="AD6" s="36"/>
      <c r="AE6" s="36"/>
      <c r="AF6" s="36"/>
      <c r="AG6" s="36"/>
      <c r="AH6" s="972"/>
      <c r="AI6" s="36"/>
      <c r="AJ6" s="37">
        <f>SUM(E6:Q6)</f>
        <v>0</v>
      </c>
      <c r="AK6" s="38">
        <f>SUM(E7:Q7)</f>
        <v>0</v>
      </c>
    </row>
    <row r="7" spans="1:37">
      <c r="A7" s="39"/>
      <c r="B7" s="40"/>
      <c r="C7" s="41">
        <f>SUM(AJ5:AK7)</f>
        <v>0</v>
      </c>
      <c r="D7" s="42" t="s">
        <v>9</v>
      </c>
      <c r="E7" s="43"/>
      <c r="F7" s="1609"/>
      <c r="G7" s="43"/>
      <c r="H7" s="43"/>
      <c r="I7" s="43"/>
      <c r="J7" s="44"/>
      <c r="K7" s="43"/>
      <c r="L7" s="43"/>
      <c r="M7" s="1610"/>
      <c r="N7" s="43"/>
      <c r="O7" s="43"/>
      <c r="P7" s="43"/>
      <c r="Q7" s="44"/>
      <c r="R7" s="44"/>
      <c r="S7" s="44"/>
      <c r="T7" s="1610"/>
      <c r="U7" s="43"/>
      <c r="V7" s="43"/>
      <c r="W7" s="43"/>
      <c r="X7" s="44"/>
      <c r="Y7" s="44"/>
      <c r="Z7" s="44"/>
      <c r="AA7" s="1610"/>
      <c r="AB7" s="43"/>
      <c r="AC7" s="43"/>
      <c r="AD7" s="43"/>
      <c r="AE7" s="43"/>
      <c r="AF7" s="43"/>
      <c r="AG7" s="44"/>
      <c r="AH7" s="1610"/>
      <c r="AI7" s="43"/>
      <c r="AJ7" s="45"/>
      <c r="AK7" s="33"/>
    </row>
    <row r="8" spans="1:37">
      <c r="B8" s="29"/>
      <c r="C8" s="46" t="s">
        <v>10</v>
      </c>
      <c r="D8" s="30" t="s">
        <v>7</v>
      </c>
      <c r="E8" s="31"/>
      <c r="F8" s="1131"/>
      <c r="G8" s="31"/>
      <c r="H8" s="31"/>
      <c r="I8" s="31"/>
      <c r="J8" s="47"/>
      <c r="K8" s="31"/>
      <c r="L8" s="31"/>
      <c r="M8" s="970"/>
      <c r="N8" s="31"/>
      <c r="O8" s="31"/>
      <c r="P8" s="31"/>
      <c r="Q8" s="47"/>
      <c r="R8" s="47"/>
      <c r="S8" s="47"/>
      <c r="T8" s="970"/>
      <c r="U8" s="31"/>
      <c r="V8" s="31"/>
      <c r="W8" s="31"/>
      <c r="X8" s="47"/>
      <c r="Y8" s="47"/>
      <c r="Z8" s="47"/>
      <c r="AA8" s="970"/>
      <c r="AB8" s="31"/>
      <c r="AC8" s="31"/>
      <c r="AD8" s="31"/>
      <c r="AE8" s="31"/>
      <c r="AF8" s="31"/>
      <c r="AG8" s="47"/>
      <c r="AH8" s="970"/>
      <c r="AI8" s="31"/>
      <c r="AJ8" s="32"/>
      <c r="AK8" s="33"/>
    </row>
    <row r="9" spans="1:37">
      <c r="B9" s="34"/>
      <c r="C9" s="48"/>
      <c r="D9" s="35" t="s">
        <v>8</v>
      </c>
      <c r="E9" s="36"/>
      <c r="F9" s="1148"/>
      <c r="G9" s="36"/>
      <c r="H9" s="36"/>
      <c r="I9" s="36"/>
      <c r="J9" s="36"/>
      <c r="K9" s="36"/>
      <c r="L9" s="36"/>
      <c r="M9" s="972"/>
      <c r="N9" s="36"/>
      <c r="O9" s="36"/>
      <c r="P9" s="36"/>
      <c r="Q9" s="36"/>
      <c r="R9" s="36"/>
      <c r="S9" s="36"/>
      <c r="T9" s="972"/>
      <c r="U9" s="36"/>
      <c r="V9" s="36"/>
      <c r="W9" s="36"/>
      <c r="X9" s="36"/>
      <c r="Y9" s="36"/>
      <c r="Z9" s="36"/>
      <c r="AA9" s="972"/>
      <c r="AB9" s="36"/>
      <c r="AC9" s="36"/>
      <c r="AD9" s="36"/>
      <c r="AE9" s="36"/>
      <c r="AF9" s="36"/>
      <c r="AG9" s="36"/>
      <c r="AH9" s="972"/>
      <c r="AI9" s="36"/>
      <c r="AJ9" s="37">
        <f>SUM(E9:Q9)</f>
        <v>0</v>
      </c>
      <c r="AK9" s="38">
        <f>SUM(E10:Q10)</f>
        <v>0</v>
      </c>
    </row>
    <row r="10" spans="1:37">
      <c r="A10" s="39"/>
      <c r="B10" s="40"/>
      <c r="C10" s="41" t="s">
        <v>11</v>
      </c>
      <c r="D10" s="42" t="s">
        <v>9</v>
      </c>
      <c r="E10" s="43"/>
      <c r="F10" s="1609"/>
      <c r="G10" s="43"/>
      <c r="H10" s="43"/>
      <c r="I10" s="43"/>
      <c r="J10" s="44"/>
      <c r="K10" s="43"/>
      <c r="L10" s="43"/>
      <c r="M10" s="1610"/>
      <c r="N10" s="43"/>
      <c r="O10" s="43"/>
      <c r="P10" s="43"/>
      <c r="Q10" s="44"/>
      <c r="R10" s="44"/>
      <c r="S10" s="44"/>
      <c r="T10" s="1610"/>
      <c r="U10" s="43"/>
      <c r="V10" s="43"/>
      <c r="W10" s="43"/>
      <c r="X10" s="44"/>
      <c r="Y10" s="44"/>
      <c r="Z10" s="44"/>
      <c r="AA10" s="1610"/>
      <c r="AB10" s="43"/>
      <c r="AC10" s="43"/>
      <c r="AD10" s="43"/>
      <c r="AE10" s="43"/>
      <c r="AF10" s="43"/>
      <c r="AG10" s="44"/>
      <c r="AH10" s="1610"/>
      <c r="AI10" s="43"/>
      <c r="AJ10" s="45"/>
      <c r="AK10" s="33"/>
    </row>
    <row r="11" spans="1:37">
      <c r="B11" s="29"/>
      <c r="C11" s="49"/>
      <c r="D11" s="30" t="s">
        <v>7</v>
      </c>
      <c r="E11" s="31"/>
      <c r="F11" s="1131"/>
      <c r="G11" s="31"/>
      <c r="H11" s="31"/>
      <c r="I11" s="31"/>
      <c r="J11" s="31"/>
      <c r="K11" s="31"/>
      <c r="L11" s="31"/>
      <c r="M11" s="970"/>
      <c r="N11" s="31"/>
      <c r="O11" s="31"/>
      <c r="P11" s="31"/>
      <c r="Q11" s="31"/>
      <c r="R11" s="31"/>
      <c r="S11" s="31"/>
      <c r="T11" s="970"/>
      <c r="U11" s="31"/>
      <c r="V11" s="31"/>
      <c r="W11" s="31"/>
      <c r="X11" s="31"/>
      <c r="Y11" s="31"/>
      <c r="Z11" s="31"/>
      <c r="AA11" s="970"/>
      <c r="AB11" s="31"/>
      <c r="AC11" s="31"/>
      <c r="AD11" s="31"/>
      <c r="AE11" s="31"/>
      <c r="AF11" s="31"/>
      <c r="AG11" s="31"/>
      <c r="AH11" s="970"/>
      <c r="AI11" s="31"/>
      <c r="AJ11" s="32"/>
      <c r="AK11" s="33"/>
    </row>
    <row r="12" spans="1:37">
      <c r="B12" s="34"/>
      <c r="C12" s="50"/>
      <c r="D12" s="35" t="s">
        <v>8</v>
      </c>
      <c r="E12" s="47"/>
      <c r="F12" s="1152"/>
      <c r="G12" s="47"/>
      <c r="H12" s="47"/>
      <c r="I12" s="47"/>
      <c r="J12" s="36"/>
      <c r="K12" s="47"/>
      <c r="L12" s="47"/>
      <c r="M12" s="941"/>
      <c r="N12" s="47"/>
      <c r="O12" s="47"/>
      <c r="P12" s="47"/>
      <c r="Q12" s="36"/>
      <c r="R12" s="36"/>
      <c r="S12" s="36"/>
      <c r="T12" s="941"/>
      <c r="U12" s="47"/>
      <c r="V12" s="47"/>
      <c r="W12" s="47"/>
      <c r="X12" s="36"/>
      <c r="Y12" s="36"/>
      <c r="Z12" s="36"/>
      <c r="AA12" s="941"/>
      <c r="AB12" s="47"/>
      <c r="AC12" s="47"/>
      <c r="AD12" s="47"/>
      <c r="AE12" s="47"/>
      <c r="AF12" s="47"/>
      <c r="AG12" s="36"/>
      <c r="AH12" s="941"/>
      <c r="AI12" s="47"/>
      <c r="AJ12" s="37">
        <f>SUM(E12:Q12)</f>
        <v>0</v>
      </c>
      <c r="AK12" s="38">
        <f>SUM(E13:Q13)</f>
        <v>0</v>
      </c>
    </row>
    <row r="13" spans="1:37">
      <c r="A13" s="39"/>
      <c r="B13" s="40"/>
      <c r="C13" s="51" t="s">
        <v>11</v>
      </c>
      <c r="D13" s="42" t="s">
        <v>9</v>
      </c>
      <c r="E13" s="52"/>
      <c r="F13" s="1611"/>
      <c r="G13" s="52"/>
      <c r="H13" s="53"/>
      <c r="I13" s="53"/>
      <c r="J13" s="43"/>
      <c r="K13" s="53"/>
      <c r="L13" s="53"/>
      <c r="M13" s="948"/>
      <c r="N13" s="52"/>
      <c r="O13" s="53"/>
      <c r="P13" s="53"/>
      <c r="Q13" s="43"/>
      <c r="R13" s="43"/>
      <c r="S13" s="43"/>
      <c r="T13" s="948"/>
      <c r="U13" s="52"/>
      <c r="V13" s="53"/>
      <c r="W13" s="53"/>
      <c r="X13" s="43"/>
      <c r="Y13" s="43"/>
      <c r="Z13" s="43"/>
      <c r="AA13" s="948"/>
      <c r="AB13" s="52"/>
      <c r="AC13" s="52"/>
      <c r="AD13" s="52"/>
      <c r="AE13" s="52"/>
      <c r="AF13" s="52"/>
      <c r="AG13" s="43"/>
      <c r="AH13" s="948"/>
      <c r="AI13" s="52"/>
      <c r="AJ13" s="45"/>
      <c r="AK13" s="33"/>
    </row>
    <row r="14" spans="1:37">
      <c r="B14" s="29"/>
      <c r="C14" s="54" t="s">
        <v>11</v>
      </c>
      <c r="D14" s="30" t="s">
        <v>7</v>
      </c>
      <c r="E14" s="55"/>
      <c r="F14" s="1147"/>
      <c r="G14" s="55"/>
      <c r="H14" s="55"/>
      <c r="I14" s="55"/>
      <c r="J14" s="47"/>
      <c r="K14" s="55"/>
      <c r="L14" s="55"/>
      <c r="M14" s="938"/>
      <c r="N14" s="55"/>
      <c r="O14" s="55"/>
      <c r="P14" s="55"/>
      <c r="Q14" s="47"/>
      <c r="R14" s="47"/>
      <c r="S14" s="47"/>
      <c r="T14" s="938"/>
      <c r="U14" s="55"/>
      <c r="V14" s="55"/>
      <c r="W14" s="55"/>
      <c r="X14" s="47"/>
      <c r="Y14" s="47"/>
      <c r="Z14" s="47"/>
      <c r="AA14" s="938"/>
      <c r="AB14" s="55"/>
      <c r="AC14" s="55"/>
      <c r="AD14" s="55"/>
      <c r="AE14" s="55"/>
      <c r="AF14" s="55"/>
      <c r="AG14" s="47"/>
      <c r="AH14" s="938"/>
      <c r="AI14" s="55"/>
      <c r="AJ14" s="32"/>
      <c r="AK14" s="33"/>
    </row>
    <row r="15" spans="1:37">
      <c r="B15" s="34"/>
      <c r="C15" s="56" t="s">
        <v>11</v>
      </c>
      <c r="D15" s="35" t="s">
        <v>8</v>
      </c>
      <c r="E15" s="47"/>
      <c r="F15" s="1152"/>
      <c r="G15" s="47"/>
      <c r="H15" s="47"/>
      <c r="I15" s="47"/>
      <c r="J15" s="57"/>
      <c r="K15" s="47"/>
      <c r="L15" s="47"/>
      <c r="M15" s="941"/>
      <c r="N15" s="47"/>
      <c r="O15" s="47"/>
      <c r="P15" s="47"/>
      <c r="Q15" s="57"/>
      <c r="R15" s="57"/>
      <c r="S15" s="57"/>
      <c r="T15" s="941"/>
      <c r="U15" s="47"/>
      <c r="V15" s="47"/>
      <c r="W15" s="47"/>
      <c r="X15" s="47"/>
      <c r="Y15" s="47"/>
      <c r="Z15" s="47"/>
      <c r="AA15" s="941"/>
      <c r="AB15" s="47"/>
      <c r="AD15" s="47"/>
      <c r="AE15" s="47"/>
      <c r="AF15" s="47"/>
      <c r="AG15" s="47"/>
      <c r="AH15" s="941"/>
      <c r="AI15" s="47"/>
      <c r="AJ15" s="37">
        <f>SUM(E15:Q15)</f>
        <v>0</v>
      </c>
      <c r="AK15" s="38">
        <f>SUM(E16:Q16)</f>
        <v>0</v>
      </c>
    </row>
    <row r="16" spans="1:37">
      <c r="A16" s="39"/>
      <c r="B16" s="40"/>
      <c r="C16" s="58" t="s">
        <v>11</v>
      </c>
      <c r="D16" s="42" t="s">
        <v>9</v>
      </c>
      <c r="E16" s="52"/>
      <c r="F16" s="1611"/>
      <c r="G16" s="52"/>
      <c r="H16" s="53"/>
      <c r="I16" s="53"/>
      <c r="J16" s="52"/>
      <c r="K16" s="53"/>
      <c r="L16" s="53"/>
      <c r="M16" s="948"/>
      <c r="N16" s="52"/>
      <c r="O16" s="53"/>
      <c r="P16" s="53"/>
      <c r="Q16" s="52"/>
      <c r="R16" s="52"/>
      <c r="S16" s="52"/>
      <c r="T16" s="948"/>
      <c r="U16" s="52"/>
      <c r="V16" s="53"/>
      <c r="W16" s="53"/>
      <c r="X16" s="52"/>
      <c r="Y16" s="52"/>
      <c r="Z16" s="52"/>
      <c r="AA16" s="948"/>
      <c r="AB16" s="52"/>
      <c r="AC16" s="52"/>
      <c r="AD16" s="52"/>
      <c r="AE16" s="52"/>
      <c r="AF16" s="52"/>
      <c r="AG16" s="52"/>
      <c r="AH16" s="948"/>
      <c r="AI16" s="52"/>
      <c r="AJ16" s="45"/>
      <c r="AK16" s="33"/>
    </row>
    <row r="17" spans="1:40">
      <c r="B17" s="29"/>
      <c r="C17" s="59" t="s">
        <v>12</v>
      </c>
      <c r="D17" s="30" t="s">
        <v>7</v>
      </c>
      <c r="E17" s="55"/>
      <c r="F17" s="1147"/>
      <c r="G17" s="55"/>
      <c r="H17" s="55"/>
      <c r="I17" s="55"/>
      <c r="J17" s="55"/>
      <c r="K17" s="55"/>
      <c r="L17" s="55"/>
      <c r="M17" s="938"/>
      <c r="N17" s="55"/>
      <c r="O17" s="55"/>
      <c r="P17" s="55"/>
      <c r="Q17" s="55"/>
      <c r="R17" s="55"/>
      <c r="S17" s="55"/>
      <c r="T17" s="938"/>
      <c r="U17" s="55"/>
      <c r="V17" s="55"/>
      <c r="W17" s="55"/>
      <c r="X17" s="55"/>
      <c r="Y17" s="55"/>
      <c r="Z17" s="55"/>
      <c r="AA17" s="938"/>
      <c r="AB17" s="55"/>
      <c r="AC17" s="55"/>
      <c r="AD17" s="55"/>
      <c r="AE17" s="55"/>
      <c r="AF17" s="55"/>
      <c r="AG17" s="55"/>
      <c r="AH17" s="938"/>
      <c r="AI17" s="55"/>
      <c r="AJ17" s="32"/>
      <c r="AK17" s="33"/>
    </row>
    <row r="18" spans="1:40">
      <c r="B18" s="34"/>
      <c r="C18" s="60" t="s">
        <v>13</v>
      </c>
      <c r="D18" s="35" t="s">
        <v>8</v>
      </c>
      <c r="E18" s="47"/>
      <c r="F18" s="1152"/>
      <c r="G18" s="47"/>
      <c r="H18" s="47"/>
      <c r="I18" s="47"/>
      <c r="J18" s="47"/>
      <c r="K18" s="47"/>
      <c r="L18" s="47"/>
      <c r="M18" s="941"/>
      <c r="N18" s="47"/>
      <c r="O18" s="47"/>
      <c r="P18" s="47"/>
      <c r="Q18" s="47"/>
      <c r="R18" s="47"/>
      <c r="S18" s="47"/>
      <c r="T18" s="941"/>
      <c r="U18" s="47"/>
      <c r="V18" s="47"/>
      <c r="W18" s="47"/>
      <c r="X18" s="47"/>
      <c r="Y18" s="47"/>
      <c r="Z18" s="47"/>
      <c r="AA18" s="941"/>
      <c r="AB18" s="47"/>
      <c r="AC18" s="47"/>
      <c r="AD18" s="47"/>
      <c r="AE18" s="47"/>
      <c r="AF18" s="47"/>
      <c r="AG18" s="47"/>
      <c r="AH18" s="941"/>
      <c r="AI18" s="47"/>
      <c r="AJ18" s="37">
        <f>SUM(E18:Q18)</f>
        <v>0</v>
      </c>
      <c r="AK18" s="38">
        <f>SUM(E19:Q19)</f>
        <v>0</v>
      </c>
    </row>
    <row r="19" spans="1:40">
      <c r="B19" s="40"/>
      <c r="C19" s="61" t="s">
        <v>14</v>
      </c>
      <c r="D19" s="42" t="s">
        <v>9</v>
      </c>
      <c r="E19" s="52"/>
      <c r="F19" s="1611"/>
      <c r="G19" s="52"/>
      <c r="H19" s="53"/>
      <c r="I19" s="53"/>
      <c r="J19" s="52"/>
      <c r="K19" s="53"/>
      <c r="L19" s="53"/>
      <c r="M19" s="948"/>
      <c r="N19" s="52"/>
      <c r="O19" s="53"/>
      <c r="P19" s="53"/>
      <c r="Q19" s="52"/>
      <c r="R19" s="52"/>
      <c r="S19" s="52"/>
      <c r="T19" s="948"/>
      <c r="U19" s="52"/>
      <c r="V19" s="53"/>
      <c r="W19" s="53"/>
      <c r="X19" s="52"/>
      <c r="Y19" s="52"/>
      <c r="Z19" s="52"/>
      <c r="AA19" s="948"/>
      <c r="AB19" s="52"/>
      <c r="AC19" s="52"/>
      <c r="AD19" s="52"/>
      <c r="AE19" s="52"/>
      <c r="AF19" s="52"/>
      <c r="AG19" s="52"/>
      <c r="AH19" s="948"/>
      <c r="AI19" s="52"/>
      <c r="AJ19" s="45"/>
      <c r="AK19" s="33"/>
    </row>
    <row r="20" spans="1:40">
      <c r="B20" s="29"/>
      <c r="C20" s="62" t="s">
        <v>15</v>
      </c>
      <c r="D20" s="30" t="s">
        <v>7</v>
      </c>
      <c r="E20" s="55"/>
      <c r="F20" s="1147"/>
      <c r="G20" s="55"/>
      <c r="H20" s="55"/>
      <c r="I20" s="55"/>
      <c r="J20" s="55"/>
      <c r="K20" s="55"/>
      <c r="L20" s="55"/>
      <c r="M20" s="938"/>
      <c r="N20" s="55"/>
      <c r="O20" s="55"/>
      <c r="P20" s="55"/>
      <c r="Q20" s="55"/>
      <c r="R20" s="55"/>
      <c r="S20" s="55"/>
      <c r="T20" s="938"/>
      <c r="U20" s="55"/>
      <c r="V20" s="55"/>
      <c r="W20" s="55"/>
      <c r="X20" s="55"/>
      <c r="Y20" s="55"/>
      <c r="Z20" s="55"/>
      <c r="AA20" s="938"/>
      <c r="AB20" s="55"/>
      <c r="AC20" s="55"/>
      <c r="AD20" s="55"/>
      <c r="AE20" s="55"/>
      <c r="AF20" s="55"/>
      <c r="AG20" s="55"/>
      <c r="AH20" s="938"/>
      <c r="AI20" s="55"/>
      <c r="AJ20" s="32"/>
      <c r="AK20" s="33"/>
    </row>
    <row r="21" spans="1:40">
      <c r="B21" s="34"/>
      <c r="C21" s="63" t="s">
        <v>16</v>
      </c>
      <c r="D21" s="35" t="s">
        <v>8</v>
      </c>
      <c r="E21" s="47"/>
      <c r="F21" s="1152"/>
      <c r="G21" s="47"/>
      <c r="H21" s="47"/>
      <c r="I21" s="47"/>
      <c r="J21" s="47"/>
      <c r="K21" s="47"/>
      <c r="L21" s="47"/>
      <c r="M21" s="941"/>
      <c r="N21" s="47"/>
      <c r="O21" s="47"/>
      <c r="P21" s="47"/>
      <c r="Q21" s="47"/>
      <c r="R21" s="47"/>
      <c r="S21" s="47"/>
      <c r="T21" s="941"/>
      <c r="U21" s="47"/>
      <c r="V21" s="47"/>
      <c r="W21" s="47"/>
      <c r="X21" s="47"/>
      <c r="Y21" s="47"/>
      <c r="Z21" s="47"/>
      <c r="AA21" s="941"/>
      <c r="AB21" s="47"/>
      <c r="AC21" s="47"/>
      <c r="AD21" s="47"/>
      <c r="AE21" s="47"/>
      <c r="AF21" s="47"/>
      <c r="AG21" s="47"/>
      <c r="AH21" s="941"/>
      <c r="AI21" s="47"/>
      <c r="AJ21" s="37">
        <f>SUM(E21:Q21)</f>
        <v>0</v>
      </c>
      <c r="AK21" s="38">
        <f>SUM(E22:Q22)</f>
        <v>0</v>
      </c>
    </row>
    <row r="22" spans="1:40">
      <c r="A22" s="39"/>
      <c r="B22" s="40"/>
      <c r="C22" s="64" t="s">
        <v>11</v>
      </c>
      <c r="D22" s="42" t="s">
        <v>9</v>
      </c>
      <c r="E22" s="52"/>
      <c r="F22" s="1611"/>
      <c r="G22" s="52"/>
      <c r="H22" s="53"/>
      <c r="I22" s="53"/>
      <c r="J22" s="52"/>
      <c r="K22" s="53"/>
      <c r="L22" s="53"/>
      <c r="M22" s="948"/>
      <c r="N22" s="52"/>
      <c r="O22" s="53"/>
      <c r="P22" s="53"/>
      <c r="Q22" s="52"/>
      <c r="R22" s="52"/>
      <c r="S22" s="52"/>
      <c r="T22" s="948"/>
      <c r="U22" s="52"/>
      <c r="V22" s="53"/>
      <c r="W22" s="53"/>
      <c r="X22" s="52"/>
      <c r="Y22" s="52"/>
      <c r="Z22" s="52"/>
      <c r="AA22" s="948"/>
      <c r="AB22" s="52"/>
      <c r="AC22" s="52"/>
      <c r="AD22" s="52"/>
      <c r="AE22" s="52"/>
      <c r="AF22" s="52"/>
      <c r="AG22" s="52"/>
      <c r="AH22" s="948"/>
      <c r="AI22" s="52"/>
      <c r="AJ22" s="45"/>
      <c r="AK22" s="33"/>
    </row>
    <row r="23" spans="1:40">
      <c r="B23" s="29"/>
      <c r="C23" s="65" t="s">
        <v>11</v>
      </c>
      <c r="D23" s="30" t="s">
        <v>7</v>
      </c>
      <c r="E23" s="55"/>
      <c r="F23" s="1147"/>
      <c r="G23" s="55"/>
      <c r="H23" s="55"/>
      <c r="I23" s="55"/>
      <c r="J23" s="55"/>
      <c r="K23" s="55"/>
      <c r="L23" s="55"/>
      <c r="M23" s="938"/>
      <c r="N23" s="55"/>
      <c r="O23" s="55"/>
      <c r="P23" s="55"/>
      <c r="Q23" s="55"/>
      <c r="R23" s="55"/>
      <c r="S23" s="55"/>
      <c r="T23" s="938"/>
      <c r="U23" s="55"/>
      <c r="V23" s="55"/>
      <c r="W23" s="55"/>
      <c r="X23" s="55"/>
      <c r="Y23" s="55"/>
      <c r="Z23" s="55"/>
      <c r="AA23" s="938"/>
      <c r="AB23" s="55"/>
      <c r="AC23" s="55"/>
      <c r="AD23" s="55"/>
      <c r="AE23" s="55"/>
      <c r="AF23" s="55"/>
      <c r="AG23" s="55"/>
      <c r="AH23" s="938"/>
      <c r="AI23" s="55"/>
      <c r="AJ23" s="32"/>
      <c r="AK23" s="33"/>
    </row>
    <row r="24" spans="1:40">
      <c r="B24" s="34"/>
      <c r="C24" s="66" t="s">
        <v>17</v>
      </c>
      <c r="D24" s="35" t="s">
        <v>8</v>
      </c>
      <c r="E24" s="47"/>
      <c r="F24" s="1152"/>
      <c r="G24" s="47"/>
      <c r="H24" s="47"/>
      <c r="I24" s="47"/>
      <c r="J24" s="47"/>
      <c r="K24" s="47"/>
      <c r="L24" s="47"/>
      <c r="M24" s="941"/>
      <c r="N24" s="47"/>
      <c r="O24" s="47"/>
      <c r="P24" s="47"/>
      <c r="Q24" s="47"/>
      <c r="R24" s="47"/>
      <c r="S24" s="47"/>
      <c r="T24" s="941"/>
      <c r="U24" s="47"/>
      <c r="V24" s="47"/>
      <c r="W24" s="47"/>
      <c r="X24" s="47"/>
      <c r="Y24" s="47"/>
      <c r="Z24" s="47"/>
      <c r="AA24" s="941"/>
      <c r="AB24" s="47"/>
      <c r="AC24" s="47"/>
      <c r="AD24" s="47"/>
      <c r="AE24" s="47"/>
      <c r="AF24" s="47"/>
      <c r="AG24" s="47"/>
      <c r="AH24" s="941"/>
      <c r="AI24" s="47"/>
      <c r="AJ24" s="37">
        <f>SUM(E24:Q24)</f>
        <v>0</v>
      </c>
      <c r="AK24" s="38">
        <f>SUM(E25:Q25)</f>
        <v>0</v>
      </c>
    </row>
    <row r="25" spans="1:40">
      <c r="A25" s="39"/>
      <c r="B25" s="40"/>
      <c r="C25" s="41" t="s">
        <v>18</v>
      </c>
      <c r="D25" s="42" t="s">
        <v>9</v>
      </c>
      <c r="E25" s="52"/>
      <c r="F25" s="1611"/>
      <c r="G25" s="52"/>
      <c r="H25" s="53"/>
      <c r="I25" s="53"/>
      <c r="J25" s="44"/>
      <c r="K25" s="53"/>
      <c r="L25" s="53"/>
      <c r="M25" s="948"/>
      <c r="N25" s="52"/>
      <c r="O25" s="53"/>
      <c r="P25" s="53"/>
      <c r="Q25" s="44"/>
      <c r="R25" s="44"/>
      <c r="S25" s="44"/>
      <c r="T25" s="948"/>
      <c r="U25" s="52"/>
      <c r="V25" s="53"/>
      <c r="W25" s="53"/>
      <c r="X25" s="44"/>
      <c r="Y25" s="44"/>
      <c r="Z25" s="44"/>
      <c r="AA25" s="948"/>
      <c r="AB25" s="52"/>
      <c r="AC25" s="52"/>
      <c r="AD25" s="52"/>
      <c r="AE25" s="52"/>
      <c r="AF25" s="52"/>
      <c r="AG25" s="44"/>
      <c r="AH25" s="948"/>
      <c r="AI25" s="52"/>
      <c r="AJ25" s="45"/>
      <c r="AK25" s="33"/>
    </row>
    <row r="26" spans="1:40">
      <c r="C26" s="67" t="s">
        <v>19</v>
      </c>
      <c r="D26" s="68" t="s">
        <v>7</v>
      </c>
      <c r="E26" s="55"/>
      <c r="F26" s="1147"/>
      <c r="G26" s="55"/>
      <c r="H26" s="55"/>
      <c r="I26" s="55"/>
      <c r="J26" s="55"/>
      <c r="K26" s="55"/>
      <c r="L26" s="55"/>
      <c r="M26" s="2289"/>
      <c r="N26" s="55"/>
      <c r="O26" s="55"/>
      <c r="P26" s="55"/>
      <c r="Q26" s="55"/>
      <c r="R26" s="55"/>
      <c r="S26" s="55"/>
      <c r="T26" s="2289"/>
      <c r="U26" s="55"/>
      <c r="V26" s="55"/>
      <c r="W26" s="55"/>
      <c r="X26" s="55"/>
      <c r="Y26" s="55"/>
      <c r="Z26" s="55"/>
      <c r="AA26" s="2289"/>
      <c r="AB26" s="69"/>
      <c r="AC26" s="55"/>
      <c r="AD26" s="55"/>
      <c r="AE26" s="55"/>
      <c r="AF26" s="55"/>
      <c r="AG26" s="55"/>
      <c r="AH26" s="2289"/>
      <c r="AI26" s="69"/>
      <c r="AJ26" s="32"/>
      <c r="AK26" s="33"/>
    </row>
    <row r="27" spans="1:40">
      <c r="C27" s="70" t="s">
        <v>20</v>
      </c>
      <c r="D27" s="71" t="s">
        <v>8</v>
      </c>
      <c r="E27" s="72"/>
      <c r="F27" s="1614"/>
      <c r="G27" s="72"/>
      <c r="H27" s="72"/>
      <c r="I27" s="72"/>
      <c r="J27" s="72"/>
      <c r="K27" s="72"/>
      <c r="L27" s="72"/>
      <c r="M27" s="1615"/>
      <c r="N27" s="72"/>
      <c r="O27" s="72"/>
      <c r="P27" s="72"/>
      <c r="Q27" s="72"/>
      <c r="R27" s="72"/>
      <c r="S27" s="72"/>
      <c r="T27" s="1615"/>
      <c r="U27" s="72"/>
      <c r="V27" s="72"/>
      <c r="W27" s="72"/>
      <c r="X27" s="72"/>
      <c r="Y27" s="72"/>
      <c r="Z27" s="72"/>
      <c r="AA27" s="1615"/>
      <c r="AB27" s="72"/>
      <c r="AC27" s="72"/>
      <c r="AD27" s="72"/>
      <c r="AE27" s="72"/>
      <c r="AF27" s="72"/>
      <c r="AG27" s="72"/>
      <c r="AH27" s="1615"/>
      <c r="AI27" s="72"/>
      <c r="AJ27" s="73">
        <f>SUM(E27:Q27)</f>
        <v>0</v>
      </c>
      <c r="AK27" s="74">
        <f>SUM(E28:AI28)</f>
        <v>0</v>
      </c>
    </row>
    <row r="29" spans="1:40"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7"/>
      <c r="Q29" s="76"/>
      <c r="R29" s="76"/>
      <c r="S29" s="76"/>
      <c r="T29" s="77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</row>
    <row r="30" spans="1:40">
      <c r="C30" s="16"/>
      <c r="D30" s="17"/>
      <c r="E30" s="18">
        <v>1</v>
      </c>
      <c r="F30" s="18">
        <v>2</v>
      </c>
      <c r="G30" s="18">
        <v>3</v>
      </c>
      <c r="H30" s="18">
        <v>4</v>
      </c>
      <c r="I30" s="18">
        <v>5</v>
      </c>
      <c r="J30" s="78">
        <v>6</v>
      </c>
      <c r="K30" s="18">
        <v>7</v>
      </c>
      <c r="L30" s="18">
        <v>8</v>
      </c>
      <c r="M30" s="18">
        <v>9</v>
      </c>
      <c r="N30" s="18">
        <v>10</v>
      </c>
      <c r="O30" s="18">
        <v>11</v>
      </c>
      <c r="P30" s="18">
        <v>12</v>
      </c>
      <c r="Q30" s="18">
        <v>13</v>
      </c>
      <c r="R30" s="18">
        <v>14</v>
      </c>
      <c r="S30" s="18">
        <v>15</v>
      </c>
      <c r="T30" s="18">
        <v>16</v>
      </c>
      <c r="U30" s="18">
        <v>17</v>
      </c>
      <c r="V30" s="18">
        <v>18</v>
      </c>
      <c r="W30" s="18">
        <v>19</v>
      </c>
      <c r="X30" s="18">
        <v>20</v>
      </c>
      <c r="Y30" s="18">
        <v>21</v>
      </c>
      <c r="Z30" s="18">
        <v>22</v>
      </c>
      <c r="AA30" s="18">
        <v>23</v>
      </c>
      <c r="AB30" s="18">
        <v>24</v>
      </c>
      <c r="AC30" s="18">
        <v>25</v>
      </c>
      <c r="AD30" s="18">
        <v>26</v>
      </c>
      <c r="AE30" s="18">
        <v>27</v>
      </c>
      <c r="AF30" s="18">
        <v>28</v>
      </c>
      <c r="AG30" s="19">
        <v>29</v>
      </c>
      <c r="AH30" s="19">
        <v>30</v>
      </c>
      <c r="AI30" s="20" t="s">
        <v>547</v>
      </c>
      <c r="AJ30" s="17"/>
      <c r="AK30" s="17"/>
      <c r="AL30" s="79" t="s">
        <v>21</v>
      </c>
      <c r="AM30" s="80" t="s">
        <v>22</v>
      </c>
      <c r="AN30" s="18"/>
    </row>
    <row r="31" spans="1:40">
      <c r="B31" s="15" t="s">
        <v>2</v>
      </c>
      <c r="C31" s="81" t="s">
        <v>23</v>
      </c>
      <c r="D31" s="22"/>
      <c r="E31" s="23" t="s">
        <v>89</v>
      </c>
      <c r="F31" s="2287" t="s">
        <v>4</v>
      </c>
      <c r="G31" s="23" t="s">
        <v>186</v>
      </c>
      <c r="H31" s="23" t="s">
        <v>29</v>
      </c>
      <c r="I31" s="23" t="s">
        <v>29</v>
      </c>
      <c r="J31" s="23" t="s">
        <v>187</v>
      </c>
      <c r="K31" s="23" t="s">
        <v>188</v>
      </c>
      <c r="L31" s="23" t="s">
        <v>89</v>
      </c>
      <c r="M31" s="2288" t="s">
        <v>4</v>
      </c>
      <c r="N31" s="23" t="s">
        <v>186</v>
      </c>
      <c r="O31" s="23" t="s">
        <v>29</v>
      </c>
      <c r="P31" s="23" t="s">
        <v>29</v>
      </c>
      <c r="Q31" s="23" t="s">
        <v>187</v>
      </c>
      <c r="R31" s="23" t="s">
        <v>188</v>
      </c>
      <c r="S31" s="23" t="s">
        <v>89</v>
      </c>
      <c r="T31" s="2288" t="s">
        <v>4</v>
      </c>
      <c r="U31" s="23" t="s">
        <v>186</v>
      </c>
      <c r="V31" s="23" t="s">
        <v>29</v>
      </c>
      <c r="W31" s="23" t="s">
        <v>29</v>
      </c>
      <c r="X31" s="23" t="s">
        <v>187</v>
      </c>
      <c r="Y31" s="23" t="s">
        <v>188</v>
      </c>
      <c r="Z31" s="23" t="s">
        <v>89</v>
      </c>
      <c r="AA31" s="2288" t="s">
        <v>4</v>
      </c>
      <c r="AB31" s="23" t="s">
        <v>186</v>
      </c>
      <c r="AC31" s="23" t="s">
        <v>29</v>
      </c>
      <c r="AD31" s="23" t="s">
        <v>29</v>
      </c>
      <c r="AE31" s="23" t="s">
        <v>187</v>
      </c>
      <c r="AF31" s="23" t="s">
        <v>188</v>
      </c>
      <c r="AG31" s="23" t="s">
        <v>89</v>
      </c>
      <c r="AH31" s="2288" t="s">
        <v>4</v>
      </c>
      <c r="AI31" s="23"/>
      <c r="AJ31" s="82" t="s">
        <v>4</v>
      </c>
      <c r="AK31" s="28" t="s">
        <v>5</v>
      </c>
      <c r="AL31" s="80"/>
      <c r="AM31" s="80"/>
      <c r="AN31" s="80"/>
    </row>
    <row r="32" spans="1:40" ht="36" customHeight="1">
      <c r="B32" s="83"/>
      <c r="C32" s="12" t="s">
        <v>17</v>
      </c>
      <c r="D32" s="30" t="s">
        <v>7</v>
      </c>
      <c r="E32" s="31"/>
      <c r="F32" s="1131"/>
      <c r="G32" s="2200"/>
      <c r="H32" s="2200"/>
      <c r="I32" s="2200"/>
      <c r="J32" s="1321"/>
      <c r="K32" s="2200"/>
      <c r="L32" s="31"/>
      <c r="M32" s="970"/>
      <c r="N32" s="31"/>
      <c r="O32" s="31"/>
      <c r="P32" s="31"/>
      <c r="Q32" s="1321"/>
      <c r="R32" s="31"/>
      <c r="S32" s="31"/>
      <c r="T32" s="970"/>
      <c r="U32" s="2200"/>
      <c r="V32" s="2200"/>
      <c r="W32" s="2200"/>
      <c r="X32" s="1321"/>
      <c r="Y32" s="2200"/>
      <c r="Z32" s="31"/>
      <c r="AA32" s="970"/>
      <c r="AB32" s="31"/>
      <c r="AC32" s="31"/>
      <c r="AD32" s="31"/>
      <c r="AE32" s="2280"/>
      <c r="AF32" s="31"/>
      <c r="AG32" s="31"/>
      <c r="AH32" s="970"/>
      <c r="AI32" s="2200"/>
      <c r="AJ32" s="32"/>
      <c r="AK32" s="33"/>
      <c r="AL32" s="90"/>
    </row>
    <row r="33" spans="1:39" ht="45" customHeight="1">
      <c r="B33" s="91"/>
      <c r="C33" s="12"/>
      <c r="D33" s="35" t="s">
        <v>8</v>
      </c>
      <c r="E33" s="36"/>
      <c r="F33" s="1148"/>
      <c r="G33" s="36"/>
      <c r="H33" s="36"/>
      <c r="I33" s="36"/>
      <c r="J33" s="2290" t="s">
        <v>548</v>
      </c>
      <c r="K33" s="36"/>
      <c r="L33" s="2291" t="s">
        <v>513</v>
      </c>
      <c r="M33" s="2292" t="s">
        <v>513</v>
      </c>
      <c r="N33" s="1922"/>
      <c r="O33" s="1922"/>
      <c r="P33" s="1922"/>
      <c r="Q33" s="2293" t="s">
        <v>549</v>
      </c>
      <c r="R33" s="2294" t="s">
        <v>550</v>
      </c>
      <c r="S33" s="2294" t="s">
        <v>550</v>
      </c>
      <c r="T33" s="2294" t="s">
        <v>550</v>
      </c>
      <c r="U33" s="2294" t="s">
        <v>550</v>
      </c>
      <c r="V33" s="2294" t="s">
        <v>550</v>
      </c>
      <c r="W33" s="2294" t="s">
        <v>550</v>
      </c>
      <c r="X33" s="2294" t="s">
        <v>550</v>
      </c>
      <c r="Y33" s="2294" t="s">
        <v>550</v>
      </c>
      <c r="Z33" s="2294" t="s">
        <v>550</v>
      </c>
      <c r="AA33" s="2294" t="s">
        <v>550</v>
      </c>
      <c r="AB33" s="2294" t="s">
        <v>550</v>
      </c>
      <c r="AC33" s="2295" t="s">
        <v>551</v>
      </c>
      <c r="AD33" s="1922"/>
      <c r="AE33" s="2283"/>
      <c r="AF33" s="1194"/>
      <c r="AG33" s="1324"/>
      <c r="AH33" s="972"/>
      <c r="AI33" s="2296" t="s">
        <v>552</v>
      </c>
      <c r="AJ33" s="37">
        <f>SUM(E33:Q33)</f>
        <v>0</v>
      </c>
      <c r="AK33" s="38">
        <f>SUM(E34:Q34)</f>
        <v>0</v>
      </c>
    </row>
    <row r="34" spans="1:39" ht="24" customHeight="1">
      <c r="A34" s="39"/>
      <c r="B34" s="97"/>
      <c r="C34" s="98">
        <f>SUM(AJ32:AK34)</f>
        <v>0</v>
      </c>
      <c r="D34" s="42" t="s">
        <v>9</v>
      </c>
      <c r="E34" s="43"/>
      <c r="F34" s="1609"/>
      <c r="G34" s="43"/>
      <c r="H34" s="43"/>
      <c r="I34" s="43"/>
      <c r="J34" s="1321"/>
      <c r="K34" s="43"/>
      <c r="L34" s="43"/>
      <c r="M34" s="1610"/>
      <c r="N34" s="1326"/>
      <c r="O34" s="1326"/>
      <c r="P34" s="1326"/>
      <c r="Q34" s="1326"/>
      <c r="R34" s="2285"/>
      <c r="S34" s="1326"/>
      <c r="T34" s="1610"/>
      <c r="U34" s="43"/>
      <c r="V34" s="43"/>
      <c r="W34" s="43"/>
      <c r="X34" s="1321"/>
      <c r="Y34" s="44"/>
      <c r="Z34" s="44"/>
      <c r="AA34" s="1610"/>
      <c r="AB34" s="1326"/>
      <c r="AC34" s="1326"/>
      <c r="AD34" s="1326"/>
      <c r="AE34" s="2286"/>
      <c r="AF34" s="2285"/>
      <c r="AG34" s="1327"/>
      <c r="AH34" s="1610"/>
      <c r="AI34" s="43"/>
      <c r="AJ34" s="45"/>
      <c r="AK34" s="33"/>
      <c r="AL34" s="102"/>
    </row>
    <row r="35" spans="1:39">
      <c r="B35" s="83"/>
      <c r="C35" s="12" t="s">
        <v>11</v>
      </c>
      <c r="D35" s="30" t="s">
        <v>7</v>
      </c>
      <c r="E35" s="31"/>
      <c r="F35" s="1131"/>
      <c r="G35" s="31"/>
      <c r="H35" s="31"/>
      <c r="I35" s="31"/>
      <c r="J35" s="47"/>
      <c r="K35" s="31"/>
      <c r="L35" s="31"/>
      <c r="M35" s="970"/>
      <c r="N35" s="31"/>
      <c r="O35" s="31"/>
      <c r="P35" s="31"/>
      <c r="Q35" s="47"/>
      <c r="R35" s="47"/>
      <c r="S35" s="47"/>
      <c r="T35" s="970"/>
      <c r="U35" s="31"/>
      <c r="V35" s="31"/>
      <c r="W35" s="31"/>
      <c r="X35" s="47"/>
      <c r="Y35" s="47"/>
      <c r="Z35" s="47"/>
      <c r="AA35" s="970"/>
      <c r="AB35" s="31"/>
      <c r="AC35" s="31"/>
      <c r="AD35" s="31"/>
      <c r="AE35" s="31"/>
      <c r="AF35" s="31"/>
      <c r="AG35" s="47"/>
      <c r="AH35" s="970"/>
      <c r="AI35" s="31"/>
      <c r="AJ35" s="32"/>
      <c r="AK35" s="33"/>
      <c r="AL35" s="80" t="s">
        <v>24</v>
      </c>
      <c r="AM35" s="80" t="s">
        <v>24</v>
      </c>
    </row>
    <row r="36" spans="1:39">
      <c r="B36" s="91"/>
      <c r="C36" s="12"/>
      <c r="D36" s="35" t="s">
        <v>8</v>
      </c>
      <c r="E36" s="36"/>
      <c r="F36" s="1148"/>
      <c r="G36" s="36"/>
      <c r="H36" s="36"/>
      <c r="I36" s="36"/>
      <c r="J36" s="36"/>
      <c r="K36" s="36"/>
      <c r="L36" s="36"/>
      <c r="M36" s="972"/>
      <c r="N36" s="36"/>
      <c r="O36" s="36"/>
      <c r="P36" s="36"/>
      <c r="Q36" s="36"/>
      <c r="R36" s="36"/>
      <c r="S36" s="36"/>
      <c r="T36" s="972"/>
      <c r="U36" s="36"/>
      <c r="V36" s="36"/>
      <c r="W36" s="36"/>
      <c r="X36" s="36"/>
      <c r="Y36" s="36"/>
      <c r="Z36" s="36"/>
      <c r="AA36" s="972"/>
      <c r="AB36" s="36"/>
      <c r="AC36" s="36"/>
      <c r="AD36" s="36"/>
      <c r="AE36" s="36"/>
      <c r="AF36" s="36"/>
      <c r="AG36" s="36"/>
      <c r="AH36" s="972"/>
      <c r="AI36" s="36"/>
      <c r="AJ36" s="37">
        <f>SUM(E36:Q36)</f>
        <v>0</v>
      </c>
      <c r="AK36" s="38">
        <f>SUM(E37:Q37)</f>
        <v>0</v>
      </c>
      <c r="AL36" s="80" t="s">
        <v>25</v>
      </c>
      <c r="AM36" s="80" t="s">
        <v>26</v>
      </c>
    </row>
    <row r="37" spans="1:39">
      <c r="A37" s="39"/>
      <c r="B37" s="97"/>
      <c r="C37" s="98">
        <f>SUM(AJ35:AK37)</f>
        <v>0</v>
      </c>
      <c r="D37" s="42" t="s">
        <v>9</v>
      </c>
      <c r="E37" s="36"/>
      <c r="F37" s="1148"/>
      <c r="G37" s="36"/>
      <c r="H37" s="36"/>
      <c r="I37" s="36"/>
      <c r="J37" s="36"/>
      <c r="K37" s="36"/>
      <c r="L37" s="36"/>
      <c r="M37" s="972"/>
      <c r="N37" s="36"/>
      <c r="O37" s="36"/>
      <c r="P37" s="36"/>
      <c r="Q37" s="36"/>
      <c r="R37" s="36"/>
      <c r="S37" s="36"/>
      <c r="T37" s="972"/>
      <c r="U37" s="36"/>
      <c r="V37" s="36"/>
      <c r="W37" s="36"/>
      <c r="X37" s="36"/>
      <c r="Y37" s="36"/>
      <c r="Z37" s="36"/>
      <c r="AA37" s="972"/>
      <c r="AB37" s="36"/>
      <c r="AC37" s="36"/>
      <c r="AD37" s="36"/>
      <c r="AE37" s="36"/>
      <c r="AF37" s="36"/>
      <c r="AG37" s="36"/>
      <c r="AH37" s="972"/>
      <c r="AI37" s="36"/>
      <c r="AJ37" s="105"/>
      <c r="AK37" s="33"/>
    </row>
    <row r="39" spans="1:39">
      <c r="A39" s="106" t="s">
        <v>4</v>
      </c>
      <c r="B39" s="107" t="s">
        <v>5</v>
      </c>
      <c r="C39" s="108" t="s">
        <v>27</v>
      </c>
      <c r="D39" s="109"/>
      <c r="E39" s="109" t="s">
        <v>11</v>
      </c>
      <c r="F39" s="109"/>
      <c r="G39" s="109"/>
      <c r="H39" s="109"/>
      <c r="I39" s="110"/>
      <c r="J39" s="110"/>
      <c r="K39" s="110"/>
      <c r="L39" s="109"/>
      <c r="M39" s="109"/>
      <c r="N39" s="109"/>
      <c r="O39" s="109"/>
      <c r="P39" s="110"/>
      <c r="Q39" s="110"/>
      <c r="R39" s="110"/>
      <c r="S39" s="109"/>
      <c r="T39" s="109"/>
      <c r="U39" s="109"/>
      <c r="V39" s="109"/>
      <c r="W39" s="110"/>
      <c r="X39" s="110"/>
      <c r="Y39" s="110"/>
      <c r="Z39" s="109"/>
      <c r="AA39" s="109"/>
      <c r="AB39" s="109"/>
      <c r="AC39" s="109"/>
      <c r="AD39" s="110"/>
      <c r="AE39" s="110"/>
      <c r="AF39" s="110"/>
      <c r="AG39" s="109"/>
      <c r="AH39" s="109"/>
      <c r="AI39" s="109"/>
      <c r="AJ39" s="111"/>
      <c r="AK39" s="111"/>
    </row>
    <row r="40" spans="1:39">
      <c r="A40" s="112">
        <v>4</v>
      </c>
      <c r="B40" s="113"/>
      <c r="C40" s="114" t="s">
        <v>28</v>
      </c>
      <c r="D40" s="115" t="s">
        <v>29</v>
      </c>
      <c r="E40" s="116">
        <f t="shared" ref="E40:Q40" si="0">COUNTIF(E32:E37,$D$40)</f>
        <v>0</v>
      </c>
      <c r="F40" s="116">
        <f t="shared" si="0"/>
        <v>0</v>
      </c>
      <c r="G40" s="116">
        <f t="shared" si="0"/>
        <v>0</v>
      </c>
      <c r="H40" s="116">
        <f t="shared" si="0"/>
        <v>0</v>
      </c>
      <c r="I40" s="116">
        <f t="shared" si="0"/>
        <v>0</v>
      </c>
      <c r="J40" s="116">
        <f t="shared" si="0"/>
        <v>0</v>
      </c>
      <c r="K40" s="116">
        <f t="shared" si="0"/>
        <v>0</v>
      </c>
      <c r="L40" s="116">
        <f t="shared" si="0"/>
        <v>0</v>
      </c>
      <c r="M40" s="116">
        <f t="shared" si="0"/>
        <v>0</v>
      </c>
      <c r="N40" s="116">
        <f t="shared" si="0"/>
        <v>0</v>
      </c>
      <c r="O40" s="116">
        <f t="shared" si="0"/>
        <v>0</v>
      </c>
      <c r="P40" s="116">
        <f t="shared" si="0"/>
        <v>0</v>
      </c>
      <c r="Q40" s="116">
        <f t="shared" si="0"/>
        <v>0</v>
      </c>
      <c r="R40" s="116">
        <f t="shared" ref="R40:AI40" si="1">COUNTIF(E32:E37,$D$40)</f>
        <v>0</v>
      </c>
      <c r="S40" s="116">
        <f t="shared" si="1"/>
        <v>0</v>
      </c>
      <c r="T40" s="116">
        <f t="shared" si="1"/>
        <v>0</v>
      </c>
      <c r="U40" s="116">
        <f t="shared" si="1"/>
        <v>0</v>
      </c>
      <c r="V40" s="116">
        <f t="shared" si="1"/>
        <v>0</v>
      </c>
      <c r="W40" s="116">
        <f t="shared" si="1"/>
        <v>0</v>
      </c>
      <c r="X40" s="116">
        <f t="shared" si="1"/>
        <v>0</v>
      </c>
      <c r="Y40" s="116">
        <f t="shared" si="1"/>
        <v>0</v>
      </c>
      <c r="Z40" s="116">
        <f t="shared" si="1"/>
        <v>0</v>
      </c>
      <c r="AA40" s="116">
        <f t="shared" si="1"/>
        <v>0</v>
      </c>
      <c r="AB40" s="116">
        <f t="shared" si="1"/>
        <v>0</v>
      </c>
      <c r="AC40" s="116">
        <f t="shared" si="1"/>
        <v>0</v>
      </c>
      <c r="AD40" s="116">
        <f t="shared" si="1"/>
        <v>0</v>
      </c>
      <c r="AE40" s="116">
        <f t="shared" si="1"/>
        <v>0</v>
      </c>
      <c r="AF40" s="116">
        <f t="shared" si="1"/>
        <v>0</v>
      </c>
      <c r="AG40" s="116">
        <f t="shared" si="1"/>
        <v>0</v>
      </c>
      <c r="AH40" s="116">
        <f t="shared" si="1"/>
        <v>0</v>
      </c>
      <c r="AI40" s="116">
        <f t="shared" si="1"/>
        <v>0</v>
      </c>
      <c r="AJ40" s="117"/>
      <c r="AK40" s="117"/>
      <c r="AM40" s="118"/>
    </row>
    <row r="41" spans="1:39">
      <c r="A41" s="119">
        <v>4</v>
      </c>
      <c r="B41" s="120"/>
      <c r="C41" s="121" t="s">
        <v>30</v>
      </c>
      <c r="D41" s="122" t="s">
        <v>31</v>
      </c>
      <c r="E41" s="123">
        <f t="shared" ref="E41:AI41" si="2">COUNTIF(E38:E38,$D$41)</f>
        <v>0</v>
      </c>
      <c r="F41" s="123">
        <f t="shared" si="2"/>
        <v>0</v>
      </c>
      <c r="G41" s="123">
        <f t="shared" si="2"/>
        <v>0</v>
      </c>
      <c r="H41" s="123">
        <f t="shared" si="2"/>
        <v>0</v>
      </c>
      <c r="I41" s="123">
        <f t="shared" si="2"/>
        <v>0</v>
      </c>
      <c r="J41" s="123">
        <f t="shared" si="2"/>
        <v>0</v>
      </c>
      <c r="K41" s="123">
        <f t="shared" si="2"/>
        <v>0</v>
      </c>
      <c r="L41" s="123">
        <f t="shared" si="2"/>
        <v>0</v>
      </c>
      <c r="M41" s="123">
        <f t="shared" si="2"/>
        <v>0</v>
      </c>
      <c r="N41" s="123">
        <f t="shared" si="2"/>
        <v>0</v>
      </c>
      <c r="O41" s="123">
        <f t="shared" si="2"/>
        <v>0</v>
      </c>
      <c r="P41" s="123">
        <f t="shared" si="2"/>
        <v>0</v>
      </c>
      <c r="Q41" s="123">
        <f t="shared" si="2"/>
        <v>0</v>
      </c>
      <c r="R41" s="123">
        <f t="shared" si="2"/>
        <v>0</v>
      </c>
      <c r="S41" s="123">
        <f t="shared" si="2"/>
        <v>0</v>
      </c>
      <c r="T41" s="123">
        <f t="shared" si="2"/>
        <v>0</v>
      </c>
      <c r="U41" s="123">
        <f t="shared" si="2"/>
        <v>0</v>
      </c>
      <c r="V41" s="123">
        <f t="shared" si="2"/>
        <v>0</v>
      </c>
      <c r="W41" s="123">
        <f t="shared" si="2"/>
        <v>0</v>
      </c>
      <c r="X41" s="123">
        <f t="shared" si="2"/>
        <v>0</v>
      </c>
      <c r="Y41" s="123">
        <f t="shared" si="2"/>
        <v>0</v>
      </c>
      <c r="Z41" s="123">
        <f t="shared" si="2"/>
        <v>0</v>
      </c>
      <c r="AA41" s="123">
        <f t="shared" si="2"/>
        <v>0</v>
      </c>
      <c r="AB41" s="123">
        <f t="shared" si="2"/>
        <v>0</v>
      </c>
      <c r="AC41" s="123">
        <f t="shared" si="2"/>
        <v>0</v>
      </c>
      <c r="AD41" s="123">
        <f t="shared" si="2"/>
        <v>0</v>
      </c>
      <c r="AE41" s="123">
        <f t="shared" si="2"/>
        <v>0</v>
      </c>
      <c r="AF41" s="123">
        <f t="shared" si="2"/>
        <v>0</v>
      </c>
      <c r="AG41" s="123">
        <f t="shared" si="2"/>
        <v>0</v>
      </c>
      <c r="AH41" s="123">
        <f t="shared" si="2"/>
        <v>0</v>
      </c>
      <c r="AI41" s="123">
        <f t="shared" si="2"/>
        <v>0</v>
      </c>
      <c r="AJ41" s="117"/>
      <c r="AK41" s="117"/>
      <c r="AM41" s="124"/>
    </row>
    <row r="42" spans="1:39">
      <c r="B42" s="15"/>
      <c r="C42" s="125"/>
      <c r="AM42" s="126"/>
    </row>
    <row r="43" spans="1:39">
      <c r="A43" s="127" t="s">
        <v>32</v>
      </c>
      <c r="B43" s="128"/>
      <c r="C43" s="129">
        <f>SUM(AJ$4:AJ$9)</f>
        <v>0</v>
      </c>
      <c r="D43" s="130"/>
      <c r="E43" s="131" t="e">
        <f>SUM(#REF!)</f>
        <v>#REF!</v>
      </c>
      <c r="F43" s="131" t="e">
        <f>SUM(#REF!)</f>
        <v>#REF!</v>
      </c>
      <c r="G43" s="131" t="e">
        <f>SUM(#REF!)</f>
        <v>#REF!</v>
      </c>
      <c r="H43" s="131" t="e">
        <f>SUM(#REF!)</f>
        <v>#REF!</v>
      </c>
      <c r="I43" s="131" t="e">
        <f>SUM(#REF!)</f>
        <v>#REF!</v>
      </c>
      <c r="J43" s="131" t="e">
        <f>SUM(#REF!)</f>
        <v>#REF!</v>
      </c>
      <c r="K43" s="131" t="e">
        <f>SUM(#REF!)</f>
        <v>#REF!</v>
      </c>
      <c r="L43" s="131" t="e">
        <f>SUM(#REF!)</f>
        <v>#REF!</v>
      </c>
      <c r="M43" s="131" t="e">
        <f>SUM(#REF!)</f>
        <v>#REF!</v>
      </c>
      <c r="N43" s="131" t="e">
        <f>SUM(#REF!)</f>
        <v>#REF!</v>
      </c>
      <c r="O43" s="131" t="e">
        <f>SUM(#REF!)</f>
        <v>#REF!</v>
      </c>
      <c r="P43" s="131" t="e">
        <f>SUM(#REF!)</f>
        <v>#REF!</v>
      </c>
      <c r="Q43" s="131" t="e">
        <f>SUM(#REF!)</f>
        <v>#REF!</v>
      </c>
      <c r="R43" s="131" t="e">
        <f>SUM(#REF!)</f>
        <v>#REF!</v>
      </c>
      <c r="S43" s="131" t="e">
        <f>SUM(#REF!)</f>
        <v>#REF!</v>
      </c>
      <c r="T43" s="131" t="e">
        <f>SUM(#REF!)</f>
        <v>#REF!</v>
      </c>
      <c r="U43" s="131">
        <f t="shared" ref="U43:AI43" si="3">SUM(E32:E37)</f>
        <v>0</v>
      </c>
      <c r="V43" s="131">
        <f t="shared" si="3"/>
        <v>0</v>
      </c>
      <c r="W43" s="131">
        <f t="shared" si="3"/>
        <v>0</v>
      </c>
      <c r="X43" s="131">
        <f t="shared" si="3"/>
        <v>0</v>
      </c>
      <c r="Y43" s="131">
        <f t="shared" si="3"/>
        <v>0</v>
      </c>
      <c r="Z43" s="131">
        <f t="shared" si="3"/>
        <v>0</v>
      </c>
      <c r="AA43" s="131">
        <f t="shared" si="3"/>
        <v>0</v>
      </c>
      <c r="AB43" s="131">
        <f t="shared" si="3"/>
        <v>0</v>
      </c>
      <c r="AC43" s="131">
        <f t="shared" si="3"/>
        <v>0</v>
      </c>
      <c r="AD43" s="131">
        <f t="shared" si="3"/>
        <v>0</v>
      </c>
      <c r="AE43" s="131">
        <f t="shared" si="3"/>
        <v>0</v>
      </c>
      <c r="AF43" s="131">
        <f t="shared" si="3"/>
        <v>0</v>
      </c>
      <c r="AG43" s="131">
        <f t="shared" si="3"/>
        <v>0</v>
      </c>
      <c r="AH43" s="131">
        <f t="shared" si="3"/>
        <v>0</v>
      </c>
      <c r="AI43" s="131">
        <f t="shared" si="3"/>
        <v>0</v>
      </c>
      <c r="AJ43" s="132" t="e">
        <f>SUM(E43:AD43)</f>
        <v>#REF!</v>
      </c>
      <c r="AK43" s="133" t="s">
        <v>33</v>
      </c>
      <c r="AM43" s="134"/>
    </row>
    <row r="44" spans="1:39">
      <c r="A44" s="135" t="s">
        <v>34</v>
      </c>
      <c r="B44" s="136"/>
      <c r="C44" s="129">
        <f>SUM(AK$4:AK$9)</f>
        <v>0</v>
      </c>
      <c r="D44" s="130"/>
      <c r="E44" s="137" t="e">
        <f t="shared" ref="E44:AI44" si="4">IF(E43=0,1,"ERRORE")</f>
        <v>#REF!</v>
      </c>
      <c r="F44" s="137" t="e">
        <f t="shared" si="4"/>
        <v>#REF!</v>
      </c>
      <c r="G44" s="137" t="e">
        <f t="shared" si="4"/>
        <v>#REF!</v>
      </c>
      <c r="H44" s="137" t="e">
        <f t="shared" si="4"/>
        <v>#REF!</v>
      </c>
      <c r="I44" s="137" t="e">
        <f t="shared" si="4"/>
        <v>#REF!</v>
      </c>
      <c r="J44" s="137" t="e">
        <f t="shared" si="4"/>
        <v>#REF!</v>
      </c>
      <c r="K44" s="137" t="e">
        <f t="shared" si="4"/>
        <v>#REF!</v>
      </c>
      <c r="L44" s="137" t="e">
        <f t="shared" si="4"/>
        <v>#REF!</v>
      </c>
      <c r="M44" s="137" t="e">
        <f t="shared" si="4"/>
        <v>#REF!</v>
      </c>
      <c r="N44" s="137" t="e">
        <f t="shared" si="4"/>
        <v>#REF!</v>
      </c>
      <c r="O44" s="137" t="e">
        <f t="shared" si="4"/>
        <v>#REF!</v>
      </c>
      <c r="P44" s="137" t="e">
        <f t="shared" si="4"/>
        <v>#REF!</v>
      </c>
      <c r="Q44" s="137" t="e">
        <f t="shared" si="4"/>
        <v>#REF!</v>
      </c>
      <c r="R44" s="137" t="e">
        <f t="shared" si="4"/>
        <v>#REF!</v>
      </c>
      <c r="S44" s="137" t="e">
        <f t="shared" si="4"/>
        <v>#REF!</v>
      </c>
      <c r="T44" s="137" t="e">
        <f t="shared" si="4"/>
        <v>#REF!</v>
      </c>
      <c r="U44" s="137">
        <f t="shared" si="4"/>
        <v>1</v>
      </c>
      <c r="V44" s="137">
        <f t="shared" si="4"/>
        <v>1</v>
      </c>
      <c r="W44" s="137">
        <f t="shared" si="4"/>
        <v>1</v>
      </c>
      <c r="X44" s="137">
        <f t="shared" si="4"/>
        <v>1</v>
      </c>
      <c r="Y44" s="137">
        <f t="shared" si="4"/>
        <v>1</v>
      </c>
      <c r="Z44" s="137">
        <f t="shared" si="4"/>
        <v>1</v>
      </c>
      <c r="AA44" s="137">
        <f t="shared" si="4"/>
        <v>1</v>
      </c>
      <c r="AB44" s="137">
        <f t="shared" si="4"/>
        <v>1</v>
      </c>
      <c r="AC44" s="137">
        <f t="shared" si="4"/>
        <v>1</v>
      </c>
      <c r="AD44" s="137">
        <f t="shared" si="4"/>
        <v>1</v>
      </c>
      <c r="AE44" s="137">
        <f t="shared" si="4"/>
        <v>1</v>
      </c>
      <c r="AF44" s="137">
        <f t="shared" si="4"/>
        <v>1</v>
      </c>
      <c r="AG44" s="137">
        <f t="shared" si="4"/>
        <v>1</v>
      </c>
      <c r="AH44" s="137">
        <f t="shared" si="4"/>
        <v>1</v>
      </c>
      <c r="AI44" s="137">
        <f t="shared" si="4"/>
        <v>1</v>
      </c>
      <c r="AJ44" s="138">
        <f>SUM(AJ32:AK37)</f>
        <v>0</v>
      </c>
      <c r="AK44" s="133" t="s">
        <v>35</v>
      </c>
      <c r="AL44" s="102" t="s">
        <v>11</v>
      </c>
    </row>
    <row r="45" spans="1:39">
      <c r="A45" s="139" t="s">
        <v>36</v>
      </c>
      <c r="B45" s="140"/>
      <c r="C45" s="141">
        <f>SUM(C43:C44)</f>
        <v>0</v>
      </c>
      <c r="AJ45" s="142"/>
    </row>
    <row r="47" spans="1:39"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1:39">
      <c r="C48" s="16"/>
      <c r="D48" s="109"/>
      <c r="E48" s="18">
        <v>1</v>
      </c>
      <c r="F48" s="18">
        <v>2</v>
      </c>
      <c r="G48" s="18">
        <v>3</v>
      </c>
      <c r="H48" s="18">
        <v>4</v>
      </c>
      <c r="I48" s="18">
        <v>5</v>
      </c>
      <c r="J48" s="19">
        <v>6</v>
      </c>
      <c r="K48" s="19">
        <v>7</v>
      </c>
      <c r="L48" s="18">
        <v>8</v>
      </c>
      <c r="M48" s="18">
        <v>9</v>
      </c>
      <c r="N48" s="18">
        <v>10</v>
      </c>
      <c r="O48" s="18">
        <v>11</v>
      </c>
      <c r="P48" s="18">
        <v>12</v>
      </c>
      <c r="Q48" s="18">
        <v>13</v>
      </c>
      <c r="R48" s="18">
        <v>14</v>
      </c>
      <c r="S48" s="18">
        <v>15</v>
      </c>
      <c r="T48" s="143">
        <v>16</v>
      </c>
      <c r="U48" s="143">
        <v>17</v>
      </c>
      <c r="V48" s="143">
        <v>18</v>
      </c>
      <c r="W48" s="143">
        <v>19</v>
      </c>
      <c r="X48" s="143">
        <v>20</v>
      </c>
      <c r="Y48" s="143">
        <v>21</v>
      </c>
      <c r="Z48" s="143">
        <v>22</v>
      </c>
      <c r="AA48" s="143">
        <v>23</v>
      </c>
      <c r="AB48" s="143">
        <v>24</v>
      </c>
      <c r="AC48" s="143">
        <v>25</v>
      </c>
      <c r="AD48" s="143">
        <v>26</v>
      </c>
      <c r="AE48" s="143">
        <v>27</v>
      </c>
      <c r="AF48" s="143">
        <v>28</v>
      </c>
      <c r="AG48" s="143">
        <v>29</v>
      </c>
      <c r="AH48" s="143">
        <v>30</v>
      </c>
      <c r="AI48" s="143">
        <v>31</v>
      </c>
      <c r="AJ48" s="144"/>
      <c r="AK48" s="17"/>
      <c r="AL48" s="145"/>
    </row>
    <row r="49" spans="1:38">
      <c r="B49" s="15" t="s">
        <v>2</v>
      </c>
      <c r="C49" s="146" t="s">
        <v>37</v>
      </c>
      <c r="D49" s="147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9"/>
      <c r="U49" s="149"/>
      <c r="V49" s="148"/>
      <c r="W49" s="148"/>
      <c r="X49" s="148"/>
      <c r="Y49" s="148"/>
      <c r="Z49" s="148"/>
      <c r="AA49" s="148"/>
      <c r="AB49" s="148"/>
      <c r="AC49" s="149"/>
      <c r="AD49" s="148"/>
      <c r="AE49" s="148"/>
      <c r="AF49" s="148"/>
      <c r="AG49" s="148"/>
      <c r="AH49" s="148"/>
      <c r="AI49" s="20"/>
      <c r="AJ49" s="150" t="s">
        <v>4</v>
      </c>
      <c r="AK49" s="151" t="s">
        <v>5</v>
      </c>
    </row>
    <row r="50" spans="1:38">
      <c r="B50" s="83"/>
      <c r="C50" s="12" t="s">
        <v>38</v>
      </c>
      <c r="D50" s="152" t="s">
        <v>7</v>
      </c>
      <c r="E50" s="153"/>
      <c r="F50" s="153"/>
      <c r="G50" s="153"/>
      <c r="H50" s="154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5"/>
      <c r="U50" s="155"/>
      <c r="V50" s="153"/>
      <c r="W50" s="153"/>
      <c r="X50" s="153"/>
      <c r="Y50" s="153"/>
      <c r="Z50" s="153"/>
      <c r="AA50" s="153"/>
      <c r="AB50" s="153"/>
      <c r="AC50" s="155"/>
      <c r="AD50" s="153"/>
      <c r="AE50" s="153"/>
      <c r="AF50" s="153"/>
      <c r="AG50" s="153"/>
      <c r="AH50" s="153"/>
      <c r="AI50" s="69"/>
      <c r="AJ50" s="156"/>
      <c r="AK50" s="33"/>
    </row>
    <row r="51" spans="1:38">
      <c r="B51" s="157">
        <v>461</v>
      </c>
      <c r="C51" s="12"/>
      <c r="D51" s="158" t="s">
        <v>8</v>
      </c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60"/>
      <c r="U51" s="160"/>
      <c r="V51" s="159"/>
      <c r="W51" s="159"/>
      <c r="X51" s="159"/>
      <c r="Y51" s="159"/>
      <c r="Z51" s="159"/>
      <c r="AA51" s="159"/>
      <c r="AB51" s="159"/>
      <c r="AC51" s="160"/>
      <c r="AD51" s="159"/>
      <c r="AE51" s="159"/>
      <c r="AF51" s="159"/>
      <c r="AG51" s="159"/>
      <c r="AH51" s="159"/>
      <c r="AI51" s="161"/>
      <c r="AJ51" s="37">
        <f>SUM(E51:R51)</f>
        <v>0</v>
      </c>
      <c r="AK51" s="162">
        <f>SUM(E52:R52)</f>
        <v>0</v>
      </c>
    </row>
    <row r="52" spans="1:38">
      <c r="A52" s="39"/>
      <c r="B52" s="163"/>
      <c r="C52" s="98">
        <f>SUM(AJ50:AK52)</f>
        <v>0</v>
      </c>
      <c r="D52" s="164" t="s">
        <v>9</v>
      </c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6"/>
      <c r="U52" s="166"/>
      <c r="V52" s="165"/>
      <c r="W52" s="165"/>
      <c r="X52" s="165"/>
      <c r="Y52" s="165"/>
      <c r="Z52" s="165"/>
      <c r="AA52" s="165"/>
      <c r="AB52" s="165"/>
      <c r="AC52" s="166"/>
      <c r="AD52" s="165"/>
      <c r="AE52" s="165"/>
      <c r="AF52" s="165"/>
      <c r="AG52" s="165"/>
      <c r="AH52" s="165"/>
      <c r="AI52" s="167"/>
      <c r="AJ52" s="45"/>
      <c r="AK52" s="33"/>
    </row>
    <row r="53" spans="1:38">
      <c r="B53" s="168"/>
      <c r="C53" s="12" t="s">
        <v>39</v>
      </c>
      <c r="D53" s="152" t="s">
        <v>7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5"/>
      <c r="U53" s="155"/>
      <c r="V53" s="153"/>
      <c r="W53" s="153"/>
      <c r="X53" s="153"/>
      <c r="Y53" s="153"/>
      <c r="Z53" s="153"/>
      <c r="AA53" s="153"/>
      <c r="AB53" s="153"/>
      <c r="AC53" s="155"/>
      <c r="AD53" s="153"/>
      <c r="AE53" s="153"/>
      <c r="AF53" s="153"/>
      <c r="AG53" s="153"/>
      <c r="AH53" s="153"/>
      <c r="AI53" s="69"/>
      <c r="AJ53" s="32"/>
      <c r="AK53" s="33"/>
    </row>
    <row r="54" spans="1:38">
      <c r="B54" s="157">
        <v>1535</v>
      </c>
      <c r="C54" s="12"/>
      <c r="D54" s="158" t="s">
        <v>8</v>
      </c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60"/>
      <c r="U54" s="160"/>
      <c r="V54" s="159"/>
      <c r="W54" s="159"/>
      <c r="X54" s="159"/>
      <c r="Y54" s="159"/>
      <c r="Z54" s="159"/>
      <c r="AA54" s="159"/>
      <c r="AB54" s="159"/>
      <c r="AC54" s="160"/>
      <c r="AD54" s="159"/>
      <c r="AE54" s="159"/>
      <c r="AF54" s="159"/>
      <c r="AG54" s="159"/>
      <c r="AH54" s="159"/>
      <c r="AI54" s="161"/>
      <c r="AJ54" s="37">
        <f>SUM(E54:R54)</f>
        <v>0</v>
      </c>
      <c r="AK54" s="162">
        <f>SUM(E55:R55)</f>
        <v>0</v>
      </c>
    </row>
    <row r="55" spans="1:38">
      <c r="A55" s="39"/>
      <c r="B55" s="163"/>
      <c r="C55" s="98">
        <f>SUM(AJ53:AK55)</f>
        <v>0</v>
      </c>
      <c r="D55" s="164" t="s">
        <v>9</v>
      </c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6"/>
      <c r="U55" s="166"/>
      <c r="V55" s="165"/>
      <c r="W55" s="165"/>
      <c r="X55" s="165"/>
      <c r="Y55" s="165"/>
      <c r="Z55" s="165"/>
      <c r="AA55" s="165"/>
      <c r="AB55" s="165"/>
      <c r="AC55" s="166"/>
      <c r="AD55" s="165"/>
      <c r="AE55" s="165"/>
      <c r="AF55" s="165"/>
      <c r="AG55" s="165"/>
      <c r="AH55" s="165"/>
      <c r="AI55" s="167"/>
      <c r="AJ55" s="45"/>
      <c r="AK55" s="33"/>
    </row>
    <row r="56" spans="1:38">
      <c r="B56" s="168"/>
      <c r="C56" s="12" t="s">
        <v>40</v>
      </c>
      <c r="D56" s="152" t="s">
        <v>7</v>
      </c>
      <c r="E56" s="153"/>
      <c r="F56" s="153"/>
      <c r="G56" s="153"/>
      <c r="H56" s="153"/>
      <c r="I56" s="169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5"/>
      <c r="U56" s="155"/>
      <c r="V56" s="153"/>
      <c r="W56" s="153"/>
      <c r="X56" s="153"/>
      <c r="Y56" s="153"/>
      <c r="Z56" s="153"/>
      <c r="AA56" s="153"/>
      <c r="AB56" s="153"/>
      <c r="AC56" s="155"/>
      <c r="AD56" s="153"/>
      <c r="AE56" s="153"/>
      <c r="AF56" s="153"/>
      <c r="AG56" s="153"/>
      <c r="AH56" s="153"/>
      <c r="AI56" s="69"/>
      <c r="AJ56" s="32"/>
      <c r="AK56" s="33"/>
    </row>
    <row r="57" spans="1:38">
      <c r="B57" s="157">
        <v>1568</v>
      </c>
      <c r="C57" s="12"/>
      <c r="D57" s="158" t="s">
        <v>8</v>
      </c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60"/>
      <c r="U57" s="160"/>
      <c r="V57" s="159"/>
      <c r="W57" s="159"/>
      <c r="X57" s="159"/>
      <c r="Y57" s="159"/>
      <c r="Z57" s="159"/>
      <c r="AA57" s="159"/>
      <c r="AB57" s="159"/>
      <c r="AC57" s="160"/>
      <c r="AD57" s="159"/>
      <c r="AE57" s="159"/>
      <c r="AF57" s="159"/>
      <c r="AG57" s="159"/>
      <c r="AH57" s="159"/>
      <c r="AI57" s="161"/>
      <c r="AJ57" s="37">
        <f>SUM(E57:R57)</f>
        <v>0</v>
      </c>
      <c r="AK57" s="162">
        <f>SUM(E58:R58)</f>
        <v>0</v>
      </c>
      <c r="AL57" s="102"/>
    </row>
    <row r="58" spans="1:38">
      <c r="A58" s="39"/>
      <c r="B58" s="163"/>
      <c r="C58" s="98">
        <f>SUM(AJ56:AK58)</f>
        <v>0</v>
      </c>
      <c r="D58" s="164" t="s">
        <v>9</v>
      </c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6"/>
      <c r="U58" s="166"/>
      <c r="V58" s="165"/>
      <c r="W58" s="165"/>
      <c r="X58" s="165"/>
      <c r="Y58" s="165"/>
      <c r="Z58" s="165"/>
      <c r="AA58" s="165"/>
      <c r="AB58" s="165"/>
      <c r="AC58" s="166"/>
      <c r="AD58" s="165"/>
      <c r="AE58" s="165"/>
      <c r="AF58" s="165"/>
      <c r="AG58" s="165"/>
      <c r="AH58" s="165"/>
      <c r="AI58" s="167"/>
      <c r="AJ58" s="45"/>
      <c r="AK58" s="33"/>
    </row>
    <row r="59" spans="1:38">
      <c r="B59" s="168"/>
      <c r="C59" s="12" t="s">
        <v>41</v>
      </c>
      <c r="D59" s="152" t="s">
        <v>7</v>
      </c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69"/>
      <c r="R59" s="154"/>
      <c r="S59" s="154"/>
      <c r="T59" s="155"/>
      <c r="U59" s="155"/>
      <c r="V59" s="153"/>
      <c r="W59" s="153"/>
      <c r="X59" s="153"/>
      <c r="Y59" s="153"/>
      <c r="Z59" s="153"/>
      <c r="AA59" s="153"/>
      <c r="AB59" s="153"/>
      <c r="AC59" s="155"/>
      <c r="AD59" s="153"/>
      <c r="AE59" s="153"/>
      <c r="AF59" s="153"/>
      <c r="AG59" s="153"/>
      <c r="AH59" s="153"/>
      <c r="AI59" s="69"/>
      <c r="AJ59" s="32"/>
      <c r="AK59" s="33"/>
      <c r="AL59" s="170"/>
    </row>
    <row r="60" spans="1:38">
      <c r="B60" s="157">
        <v>1634</v>
      </c>
      <c r="C60" s="12"/>
      <c r="D60" s="158" t="s">
        <v>8</v>
      </c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60"/>
      <c r="U60" s="160"/>
      <c r="V60" s="159"/>
      <c r="W60" s="159"/>
      <c r="X60" s="159"/>
      <c r="Y60" s="159"/>
      <c r="Z60" s="159"/>
      <c r="AA60" s="159"/>
      <c r="AB60" s="159"/>
      <c r="AC60" s="160"/>
      <c r="AD60" s="159"/>
      <c r="AE60" s="159"/>
      <c r="AF60" s="159"/>
      <c r="AG60" s="159"/>
      <c r="AH60" s="159"/>
      <c r="AI60" s="161"/>
      <c r="AJ60" s="37">
        <f>SUM(E60:R60)</f>
        <v>0</v>
      </c>
      <c r="AK60" s="162">
        <f>SUM(E61:R61)</f>
        <v>0</v>
      </c>
    </row>
    <row r="61" spans="1:38">
      <c r="A61" s="39"/>
      <c r="B61" s="163"/>
      <c r="C61" s="98">
        <f>SUM(AJ59:AK61)</f>
        <v>0</v>
      </c>
      <c r="D61" s="164" t="s">
        <v>9</v>
      </c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6"/>
      <c r="U61" s="166"/>
      <c r="V61" s="165"/>
      <c r="W61" s="165"/>
      <c r="X61" s="165"/>
      <c r="Y61" s="165"/>
      <c r="Z61" s="165"/>
      <c r="AA61" s="165"/>
      <c r="AB61" s="165"/>
      <c r="AC61" s="166"/>
      <c r="AD61" s="165"/>
      <c r="AE61" s="165"/>
      <c r="AF61" s="165"/>
      <c r="AG61" s="165"/>
      <c r="AH61" s="165"/>
      <c r="AI61" s="167"/>
      <c r="AJ61" s="45"/>
      <c r="AK61" s="33"/>
    </row>
    <row r="62" spans="1:38">
      <c r="A62">
        <v>1756</v>
      </c>
      <c r="B62" s="168"/>
      <c r="C62" s="12" t="s">
        <v>42</v>
      </c>
      <c r="D62" s="152" t="s">
        <v>7</v>
      </c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5"/>
      <c r="U62" s="155"/>
      <c r="V62" s="153"/>
      <c r="W62" s="153"/>
      <c r="X62" s="153"/>
      <c r="Y62" s="153"/>
      <c r="Z62" s="153"/>
      <c r="AA62" s="153"/>
      <c r="AB62" s="153"/>
      <c r="AC62" s="155"/>
      <c r="AD62" s="153"/>
      <c r="AE62" s="153"/>
      <c r="AF62" s="153"/>
      <c r="AG62" s="153"/>
      <c r="AH62" s="153"/>
      <c r="AI62" s="69"/>
      <c r="AJ62" s="32"/>
      <c r="AK62" s="33"/>
    </row>
    <row r="63" spans="1:38">
      <c r="B63" s="157">
        <v>1812</v>
      </c>
      <c r="C63" s="12"/>
      <c r="D63" s="158" t="s">
        <v>8</v>
      </c>
      <c r="E63" s="171"/>
      <c r="F63" s="159"/>
      <c r="G63" s="159"/>
      <c r="H63" s="171"/>
      <c r="I63" s="159"/>
      <c r="J63" s="159"/>
      <c r="K63" s="159"/>
      <c r="L63" s="159"/>
      <c r="M63" s="159"/>
      <c r="N63" s="159"/>
      <c r="O63" s="159"/>
      <c r="P63" s="159"/>
      <c r="Q63" s="171"/>
      <c r="R63" s="171"/>
      <c r="S63" s="171"/>
      <c r="T63" s="160"/>
      <c r="U63" s="160"/>
      <c r="V63" s="159"/>
      <c r="W63" s="159"/>
      <c r="X63" s="159"/>
      <c r="Y63" s="159"/>
      <c r="Z63" s="159"/>
      <c r="AA63" s="159"/>
      <c r="AB63" s="159"/>
      <c r="AC63" s="160"/>
      <c r="AD63" s="159"/>
      <c r="AE63" s="159"/>
      <c r="AF63" s="159"/>
      <c r="AG63" s="159"/>
      <c r="AH63" s="159"/>
      <c r="AI63" s="161"/>
      <c r="AJ63" s="37">
        <f>SUM(E63:R63)</f>
        <v>0</v>
      </c>
      <c r="AK63" s="162">
        <f>SUM(E64:R64)</f>
        <v>0</v>
      </c>
    </row>
    <row r="64" spans="1:38">
      <c r="A64" s="39"/>
      <c r="B64" s="163"/>
      <c r="C64" s="98">
        <f>SUM(AJ62:AK64)</f>
        <v>0</v>
      </c>
      <c r="D64" s="164" t="s">
        <v>9</v>
      </c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6"/>
      <c r="U64" s="166"/>
      <c r="V64" s="165"/>
      <c r="W64" s="165"/>
      <c r="X64" s="165"/>
      <c r="Y64" s="165"/>
      <c r="Z64" s="165"/>
      <c r="AA64" s="165"/>
      <c r="AB64" s="165"/>
      <c r="AC64" s="166"/>
      <c r="AD64" s="165"/>
      <c r="AE64" s="165"/>
      <c r="AF64" s="165"/>
      <c r="AG64" s="165"/>
      <c r="AH64" s="165"/>
      <c r="AI64" s="167"/>
      <c r="AJ64" s="45"/>
      <c r="AK64" s="33"/>
    </row>
    <row r="65" spans="1:37">
      <c r="B65" s="168"/>
      <c r="C65" s="12" t="s">
        <v>43</v>
      </c>
      <c r="D65" s="152" t="s">
        <v>7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2"/>
      <c r="AK65" s="33"/>
    </row>
    <row r="66" spans="1:37">
      <c r="B66" s="172">
        <v>1722</v>
      </c>
      <c r="C66" s="12"/>
      <c r="D66" s="158" t="s">
        <v>8</v>
      </c>
      <c r="E66" s="36"/>
      <c r="F66" s="36"/>
      <c r="G66" s="36"/>
      <c r="H66" s="36"/>
      <c r="I66" s="104"/>
      <c r="J66" s="104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7">
        <f>SUM(E66:S66)</f>
        <v>0</v>
      </c>
      <c r="AK66" s="162">
        <f>SUM(E67:R67)</f>
        <v>0</v>
      </c>
    </row>
    <row r="67" spans="1:37">
      <c r="A67" s="39"/>
      <c r="B67" s="173"/>
      <c r="C67" s="98">
        <f>SUM(AJ65:AK67)</f>
        <v>0</v>
      </c>
      <c r="D67" s="164" t="s">
        <v>9</v>
      </c>
      <c r="E67" s="43"/>
      <c r="F67" s="43"/>
      <c r="G67" s="43"/>
      <c r="H67" s="43"/>
      <c r="I67" s="43"/>
      <c r="J67" s="44"/>
      <c r="K67" s="43"/>
      <c r="L67" s="43"/>
      <c r="M67" s="43"/>
      <c r="N67" s="43"/>
      <c r="O67" s="43"/>
      <c r="P67" s="43"/>
      <c r="Q67" s="44"/>
      <c r="R67" s="44"/>
      <c r="S67" s="44"/>
      <c r="T67" s="43"/>
      <c r="U67" s="43"/>
      <c r="V67" s="43"/>
      <c r="W67" s="43"/>
      <c r="X67" s="44"/>
      <c r="Y67" s="44"/>
      <c r="Z67" s="44"/>
      <c r="AA67" s="43"/>
      <c r="AB67" s="43"/>
      <c r="AC67" s="43"/>
      <c r="AD67" s="43"/>
      <c r="AE67" s="43"/>
      <c r="AF67" s="43"/>
      <c r="AG67" s="44"/>
      <c r="AH67" s="43"/>
      <c r="AI67" s="43"/>
      <c r="AJ67" s="105"/>
      <c r="AK67" s="33"/>
    </row>
    <row r="68" spans="1:37">
      <c r="B68" s="168"/>
      <c r="C68" s="12" t="s">
        <v>11</v>
      </c>
      <c r="D68" s="152" t="s">
        <v>7</v>
      </c>
      <c r="E68" s="31"/>
      <c r="F68" s="31"/>
      <c r="G68" s="31"/>
      <c r="H68" s="31"/>
      <c r="I68" s="31"/>
      <c r="J68" s="47"/>
      <c r="K68" s="31"/>
      <c r="L68" s="31"/>
      <c r="M68" s="31"/>
      <c r="N68" s="31"/>
      <c r="O68" s="31"/>
      <c r="P68" s="31"/>
      <c r="Q68" s="47"/>
      <c r="R68" s="47"/>
      <c r="S68" s="47"/>
      <c r="T68" s="31"/>
      <c r="U68" s="31"/>
      <c r="V68" s="31"/>
      <c r="W68" s="31"/>
      <c r="X68" s="47"/>
      <c r="Y68" s="47"/>
      <c r="Z68" s="47"/>
      <c r="AA68" s="31"/>
      <c r="AB68" s="31"/>
      <c r="AC68" s="31"/>
      <c r="AD68" s="31"/>
      <c r="AE68" s="31"/>
      <c r="AF68" s="31"/>
      <c r="AG68" s="47"/>
      <c r="AH68" s="31"/>
      <c r="AI68" s="31"/>
      <c r="AJ68" s="32"/>
      <c r="AK68" s="33"/>
    </row>
    <row r="69" spans="1:37">
      <c r="B69" s="172">
        <v>1722</v>
      </c>
      <c r="C69" s="12"/>
      <c r="D69" s="158" t="s">
        <v>8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7">
        <f>SUM(E69:S69)</f>
        <v>0</v>
      </c>
      <c r="AK69" s="162">
        <f>SUM(E70:R70)</f>
        <v>0</v>
      </c>
    </row>
    <row r="70" spans="1:37">
      <c r="A70" s="39"/>
      <c r="B70" s="173"/>
      <c r="C70" s="98">
        <f>SUM(AJ68:AK70)</f>
        <v>0</v>
      </c>
      <c r="D70" s="164" t="s">
        <v>9</v>
      </c>
      <c r="E70" s="43"/>
      <c r="F70" s="43"/>
      <c r="G70" s="43"/>
      <c r="H70" s="43"/>
      <c r="I70" s="43"/>
      <c r="J70" s="44"/>
      <c r="K70" s="43"/>
      <c r="L70" s="43"/>
      <c r="M70" s="43"/>
      <c r="N70" s="43"/>
      <c r="O70" s="43"/>
      <c r="P70" s="43"/>
      <c r="Q70" s="44"/>
      <c r="R70" s="44"/>
      <c r="S70" s="44"/>
      <c r="T70" s="43"/>
      <c r="U70" s="43"/>
      <c r="V70" s="43"/>
      <c r="W70" s="43"/>
      <c r="X70" s="44"/>
      <c r="Y70" s="44"/>
      <c r="Z70" s="44"/>
      <c r="AA70" s="43"/>
      <c r="AB70" s="43"/>
      <c r="AC70" s="43"/>
      <c r="AD70" s="43"/>
      <c r="AE70" s="43"/>
      <c r="AF70" s="43"/>
      <c r="AG70" s="44"/>
      <c r="AH70" s="43"/>
      <c r="AI70" s="43"/>
      <c r="AJ70" s="105"/>
      <c r="AK70" s="33"/>
    </row>
    <row r="71" spans="1:37">
      <c r="A71" s="174"/>
      <c r="B71" s="175"/>
      <c r="C71" s="176"/>
      <c r="D71" s="177"/>
      <c r="E71" s="110"/>
      <c r="F71" s="109"/>
      <c r="G71" s="110"/>
      <c r="H71" s="109"/>
      <c r="I71" s="110"/>
      <c r="J71" s="109"/>
      <c r="K71" s="109"/>
      <c r="L71" s="110"/>
      <c r="M71" s="109"/>
      <c r="N71" s="110"/>
      <c r="O71" s="110" t="s">
        <v>44</v>
      </c>
      <c r="P71" s="109"/>
      <c r="Q71" s="109"/>
      <c r="R71" s="109"/>
      <c r="S71" s="110"/>
      <c r="T71" s="109"/>
      <c r="U71" s="109"/>
      <c r="V71" s="110"/>
      <c r="AJ71" s="111"/>
      <c r="AK71" s="111"/>
    </row>
    <row r="72" spans="1:37">
      <c r="A72" s="106" t="s">
        <v>4</v>
      </c>
      <c r="B72" s="178" t="s">
        <v>5</v>
      </c>
      <c r="C72" s="108" t="s">
        <v>27</v>
      </c>
      <c r="D72" s="109"/>
      <c r="E72" s="109"/>
      <c r="F72" s="109"/>
      <c r="G72" s="110"/>
      <c r="H72" s="110"/>
      <c r="I72" s="110"/>
      <c r="J72" s="109"/>
      <c r="K72" s="109"/>
      <c r="L72" s="109"/>
      <c r="M72" s="109"/>
      <c r="N72" s="110"/>
      <c r="O72" s="110"/>
      <c r="P72" s="110"/>
      <c r="Q72" s="109"/>
      <c r="R72" s="109"/>
      <c r="S72" s="109"/>
      <c r="T72" s="109"/>
      <c r="U72" s="109"/>
      <c r="V72" s="110"/>
      <c r="AJ72" s="111"/>
      <c r="AK72" s="111"/>
    </row>
    <row r="73" spans="1:37">
      <c r="A73" s="112">
        <v>8</v>
      </c>
      <c r="B73" s="179"/>
      <c r="C73" s="114" t="s">
        <v>45</v>
      </c>
      <c r="D73" s="112" t="s">
        <v>29</v>
      </c>
      <c r="E73" s="180">
        <f t="shared" ref="E73:AI73" si="5">COUNTIF(E$50:E$70,$D$73)</f>
        <v>0</v>
      </c>
      <c r="F73" s="180">
        <f t="shared" si="5"/>
        <v>0</v>
      </c>
      <c r="G73" s="180">
        <f t="shared" si="5"/>
        <v>0</v>
      </c>
      <c r="H73" s="180">
        <f t="shared" si="5"/>
        <v>0</v>
      </c>
      <c r="I73" s="180">
        <f t="shared" si="5"/>
        <v>0</v>
      </c>
      <c r="J73" s="180">
        <f t="shared" si="5"/>
        <v>0</v>
      </c>
      <c r="K73" s="180">
        <f t="shared" si="5"/>
        <v>0</v>
      </c>
      <c r="L73" s="180">
        <f t="shared" si="5"/>
        <v>0</v>
      </c>
      <c r="M73" s="180">
        <f t="shared" si="5"/>
        <v>0</v>
      </c>
      <c r="N73" s="180">
        <f t="shared" si="5"/>
        <v>0</v>
      </c>
      <c r="O73" s="180">
        <f t="shared" si="5"/>
        <v>0</v>
      </c>
      <c r="P73" s="180">
        <f t="shared" si="5"/>
        <v>0</v>
      </c>
      <c r="Q73" s="180">
        <f t="shared" si="5"/>
        <v>0</v>
      </c>
      <c r="R73" s="180">
        <f t="shared" si="5"/>
        <v>0</v>
      </c>
      <c r="S73" s="180">
        <f t="shared" si="5"/>
        <v>0</v>
      </c>
      <c r="T73" s="180">
        <f t="shared" si="5"/>
        <v>0</v>
      </c>
      <c r="U73" s="180">
        <f t="shared" si="5"/>
        <v>0</v>
      </c>
      <c r="V73" s="180">
        <f t="shared" si="5"/>
        <v>0</v>
      </c>
      <c r="W73" s="180">
        <f t="shared" si="5"/>
        <v>0</v>
      </c>
      <c r="X73" s="180">
        <f t="shared" si="5"/>
        <v>0</v>
      </c>
      <c r="Y73" s="180">
        <f t="shared" si="5"/>
        <v>0</v>
      </c>
      <c r="Z73" s="180">
        <f t="shared" si="5"/>
        <v>0</v>
      </c>
      <c r="AA73" s="180">
        <f t="shared" si="5"/>
        <v>0</v>
      </c>
      <c r="AB73" s="180">
        <f t="shared" si="5"/>
        <v>0</v>
      </c>
      <c r="AC73" s="180">
        <f t="shared" si="5"/>
        <v>0</v>
      </c>
      <c r="AD73" s="180">
        <f t="shared" si="5"/>
        <v>0</v>
      </c>
      <c r="AE73" s="180">
        <f t="shared" si="5"/>
        <v>0</v>
      </c>
      <c r="AF73" s="180">
        <f t="shared" si="5"/>
        <v>0</v>
      </c>
      <c r="AG73" s="180">
        <f t="shared" si="5"/>
        <v>0</v>
      </c>
      <c r="AH73" s="180">
        <f t="shared" si="5"/>
        <v>0</v>
      </c>
      <c r="AI73" s="180">
        <f t="shared" si="5"/>
        <v>0</v>
      </c>
      <c r="AJ73" s="117"/>
      <c r="AK73" s="117"/>
    </row>
    <row r="74" spans="1:37">
      <c r="A74" s="181">
        <v>8</v>
      </c>
      <c r="B74" s="182"/>
      <c r="C74" s="183" t="s">
        <v>46</v>
      </c>
      <c r="D74" s="184" t="s">
        <v>31</v>
      </c>
      <c r="E74" s="185">
        <f t="shared" ref="E74:AI74" si="6">COUNTIF(E$50:E$70,$D$74)</f>
        <v>0</v>
      </c>
      <c r="F74" s="185">
        <f t="shared" si="6"/>
        <v>0</v>
      </c>
      <c r="G74" s="185">
        <f t="shared" si="6"/>
        <v>0</v>
      </c>
      <c r="H74" s="185">
        <f t="shared" si="6"/>
        <v>0</v>
      </c>
      <c r="I74" s="185">
        <f t="shared" si="6"/>
        <v>0</v>
      </c>
      <c r="J74" s="185">
        <f t="shared" si="6"/>
        <v>0</v>
      </c>
      <c r="K74" s="185">
        <f t="shared" si="6"/>
        <v>0</v>
      </c>
      <c r="L74" s="185">
        <f t="shared" si="6"/>
        <v>0</v>
      </c>
      <c r="M74" s="185">
        <f t="shared" si="6"/>
        <v>0</v>
      </c>
      <c r="N74" s="185">
        <f t="shared" si="6"/>
        <v>0</v>
      </c>
      <c r="O74" s="185">
        <f t="shared" si="6"/>
        <v>0</v>
      </c>
      <c r="P74" s="185">
        <f t="shared" si="6"/>
        <v>0</v>
      </c>
      <c r="Q74" s="185">
        <f t="shared" si="6"/>
        <v>0</v>
      </c>
      <c r="R74" s="185">
        <f t="shared" si="6"/>
        <v>0</v>
      </c>
      <c r="S74" s="185">
        <f t="shared" si="6"/>
        <v>0</v>
      </c>
      <c r="T74" s="185">
        <f t="shared" si="6"/>
        <v>0</v>
      </c>
      <c r="U74" s="185">
        <f t="shared" si="6"/>
        <v>0</v>
      </c>
      <c r="V74" s="185">
        <f t="shared" si="6"/>
        <v>0</v>
      </c>
      <c r="W74" s="185">
        <f t="shared" si="6"/>
        <v>0</v>
      </c>
      <c r="X74" s="185">
        <f t="shared" si="6"/>
        <v>0</v>
      </c>
      <c r="Y74" s="185">
        <f t="shared" si="6"/>
        <v>0</v>
      </c>
      <c r="Z74" s="185">
        <f t="shared" si="6"/>
        <v>0</v>
      </c>
      <c r="AA74" s="185">
        <f t="shared" si="6"/>
        <v>0</v>
      </c>
      <c r="AB74" s="185">
        <f t="shared" si="6"/>
        <v>0</v>
      </c>
      <c r="AC74" s="185">
        <f t="shared" si="6"/>
        <v>0</v>
      </c>
      <c r="AD74" s="185">
        <f t="shared" si="6"/>
        <v>0</v>
      </c>
      <c r="AE74" s="185">
        <f t="shared" si="6"/>
        <v>0</v>
      </c>
      <c r="AF74" s="185">
        <f t="shared" si="6"/>
        <v>0</v>
      </c>
      <c r="AG74" s="185">
        <f t="shared" si="6"/>
        <v>0</v>
      </c>
      <c r="AH74" s="185">
        <f t="shared" si="6"/>
        <v>0</v>
      </c>
      <c r="AI74" s="185">
        <f t="shared" si="6"/>
        <v>0</v>
      </c>
      <c r="AJ74" s="117"/>
      <c r="AK74" s="117"/>
    </row>
    <row r="75" spans="1:37">
      <c r="A75" s="186"/>
      <c r="B75" s="187">
        <v>8</v>
      </c>
      <c r="C75" s="188" t="s">
        <v>47</v>
      </c>
      <c r="D75" s="189" t="s">
        <v>5</v>
      </c>
      <c r="E75" s="185">
        <f t="shared" ref="E75:AI75" si="7">COUNTIF(E$50:E$70,$D$75)</f>
        <v>0</v>
      </c>
      <c r="F75" s="185">
        <f t="shared" si="7"/>
        <v>0</v>
      </c>
      <c r="G75" s="185">
        <f t="shared" si="7"/>
        <v>0</v>
      </c>
      <c r="H75" s="185">
        <f t="shared" si="7"/>
        <v>0</v>
      </c>
      <c r="I75" s="185">
        <f t="shared" si="7"/>
        <v>0</v>
      </c>
      <c r="J75" s="185">
        <f t="shared" si="7"/>
        <v>0</v>
      </c>
      <c r="K75" s="185">
        <f t="shared" si="7"/>
        <v>0</v>
      </c>
      <c r="L75" s="185">
        <f t="shared" si="7"/>
        <v>0</v>
      </c>
      <c r="M75" s="185">
        <f t="shared" si="7"/>
        <v>0</v>
      </c>
      <c r="N75" s="185">
        <f t="shared" si="7"/>
        <v>0</v>
      </c>
      <c r="O75" s="185">
        <f t="shared" si="7"/>
        <v>0</v>
      </c>
      <c r="P75" s="185">
        <f t="shared" si="7"/>
        <v>0</v>
      </c>
      <c r="Q75" s="185">
        <f t="shared" si="7"/>
        <v>0</v>
      </c>
      <c r="R75" s="185">
        <f t="shared" si="7"/>
        <v>0</v>
      </c>
      <c r="S75" s="185">
        <f t="shared" si="7"/>
        <v>0</v>
      </c>
      <c r="T75" s="185">
        <f t="shared" si="7"/>
        <v>0</v>
      </c>
      <c r="U75" s="185">
        <f t="shared" si="7"/>
        <v>0</v>
      </c>
      <c r="V75" s="185">
        <f t="shared" si="7"/>
        <v>0</v>
      </c>
      <c r="W75" s="185">
        <f t="shared" si="7"/>
        <v>0</v>
      </c>
      <c r="X75" s="185">
        <f t="shared" si="7"/>
        <v>0</v>
      </c>
      <c r="Y75" s="185">
        <f t="shared" si="7"/>
        <v>0</v>
      </c>
      <c r="Z75" s="185">
        <f t="shared" si="7"/>
        <v>0</v>
      </c>
      <c r="AA75" s="185">
        <f t="shared" si="7"/>
        <v>0</v>
      </c>
      <c r="AB75" s="185">
        <f t="shared" si="7"/>
        <v>0</v>
      </c>
      <c r="AC75" s="185">
        <f t="shared" si="7"/>
        <v>0</v>
      </c>
      <c r="AD75" s="185">
        <f t="shared" si="7"/>
        <v>0</v>
      </c>
      <c r="AE75" s="185">
        <f t="shared" si="7"/>
        <v>0</v>
      </c>
      <c r="AF75" s="185">
        <f t="shared" si="7"/>
        <v>0</v>
      </c>
      <c r="AG75" s="185">
        <f t="shared" si="7"/>
        <v>0</v>
      </c>
      <c r="AH75" s="185">
        <f t="shared" si="7"/>
        <v>0</v>
      </c>
      <c r="AI75" s="185">
        <f t="shared" si="7"/>
        <v>0</v>
      </c>
      <c r="AJ75" s="117"/>
      <c r="AK75" s="117"/>
    </row>
    <row r="76" spans="1:37">
      <c r="A76" s="186"/>
      <c r="B76" s="187">
        <v>2</v>
      </c>
      <c r="C76" s="183" t="s">
        <v>48</v>
      </c>
      <c r="D76" s="189" t="s">
        <v>49</v>
      </c>
      <c r="E76" s="185">
        <f t="shared" ref="E76:AI76" si="8">COUNTIF(E$50:E$70,$D$76)</f>
        <v>0</v>
      </c>
      <c r="F76" s="185">
        <f t="shared" si="8"/>
        <v>0</v>
      </c>
      <c r="G76" s="185">
        <f t="shared" si="8"/>
        <v>0</v>
      </c>
      <c r="H76" s="185">
        <f t="shared" si="8"/>
        <v>0</v>
      </c>
      <c r="I76" s="185">
        <f t="shared" si="8"/>
        <v>0</v>
      </c>
      <c r="J76" s="185">
        <f t="shared" si="8"/>
        <v>0</v>
      </c>
      <c r="K76" s="185">
        <f t="shared" si="8"/>
        <v>0</v>
      </c>
      <c r="L76" s="185">
        <f t="shared" si="8"/>
        <v>0</v>
      </c>
      <c r="M76" s="185">
        <f t="shared" si="8"/>
        <v>0</v>
      </c>
      <c r="N76" s="185">
        <f t="shared" si="8"/>
        <v>0</v>
      </c>
      <c r="O76" s="185">
        <f t="shared" si="8"/>
        <v>0</v>
      </c>
      <c r="P76" s="185">
        <f t="shared" si="8"/>
        <v>0</v>
      </c>
      <c r="Q76" s="185">
        <f t="shared" si="8"/>
        <v>0</v>
      </c>
      <c r="R76" s="185">
        <f t="shared" si="8"/>
        <v>0</v>
      </c>
      <c r="S76" s="185">
        <f t="shared" si="8"/>
        <v>0</v>
      </c>
      <c r="T76" s="185">
        <f t="shared" si="8"/>
        <v>0</v>
      </c>
      <c r="U76" s="185">
        <f t="shared" si="8"/>
        <v>0</v>
      </c>
      <c r="V76" s="185">
        <f t="shared" si="8"/>
        <v>0</v>
      </c>
      <c r="W76" s="185">
        <f t="shared" si="8"/>
        <v>0</v>
      </c>
      <c r="X76" s="185">
        <f t="shared" si="8"/>
        <v>0</v>
      </c>
      <c r="Y76" s="185">
        <f t="shared" si="8"/>
        <v>0</v>
      </c>
      <c r="Z76" s="185">
        <f t="shared" si="8"/>
        <v>0</v>
      </c>
      <c r="AA76" s="185">
        <f t="shared" si="8"/>
        <v>0</v>
      </c>
      <c r="AB76" s="185">
        <f t="shared" si="8"/>
        <v>0</v>
      </c>
      <c r="AC76" s="185">
        <f t="shared" si="8"/>
        <v>0</v>
      </c>
      <c r="AD76" s="185">
        <f t="shared" si="8"/>
        <v>0</v>
      </c>
      <c r="AE76" s="185">
        <f t="shared" si="8"/>
        <v>0</v>
      </c>
      <c r="AF76" s="185">
        <f t="shared" si="8"/>
        <v>0</v>
      </c>
      <c r="AG76" s="185">
        <f t="shared" si="8"/>
        <v>0</v>
      </c>
      <c r="AH76" s="185">
        <f t="shared" si="8"/>
        <v>0</v>
      </c>
      <c r="AI76" s="185">
        <f t="shared" si="8"/>
        <v>0</v>
      </c>
      <c r="AJ76" s="117"/>
      <c r="AK76" s="117"/>
    </row>
    <row r="77" spans="1:37">
      <c r="A77" s="190"/>
      <c r="B77" s="191">
        <v>6</v>
      </c>
      <c r="C77" s="192" t="s">
        <v>50</v>
      </c>
      <c r="D77" s="122" t="s">
        <v>51</v>
      </c>
      <c r="E77" s="123">
        <f t="shared" ref="E77:AI77" si="9">COUNTIF(E$50:E$70,$D$77)</f>
        <v>0</v>
      </c>
      <c r="F77" s="123">
        <f t="shared" si="9"/>
        <v>0</v>
      </c>
      <c r="G77" s="123">
        <f t="shared" si="9"/>
        <v>0</v>
      </c>
      <c r="H77" s="123">
        <f t="shared" si="9"/>
        <v>0</v>
      </c>
      <c r="I77" s="123">
        <f t="shared" si="9"/>
        <v>0</v>
      </c>
      <c r="J77" s="123">
        <f t="shared" si="9"/>
        <v>0</v>
      </c>
      <c r="K77" s="123">
        <f t="shared" si="9"/>
        <v>0</v>
      </c>
      <c r="L77" s="123">
        <f t="shared" si="9"/>
        <v>0</v>
      </c>
      <c r="M77" s="123">
        <f t="shared" si="9"/>
        <v>0</v>
      </c>
      <c r="N77" s="123">
        <f t="shared" si="9"/>
        <v>0</v>
      </c>
      <c r="O77" s="123">
        <f t="shared" si="9"/>
        <v>0</v>
      </c>
      <c r="P77" s="123">
        <f t="shared" si="9"/>
        <v>0</v>
      </c>
      <c r="Q77" s="123">
        <f t="shared" si="9"/>
        <v>0</v>
      </c>
      <c r="R77" s="123">
        <f t="shared" si="9"/>
        <v>0</v>
      </c>
      <c r="S77" s="123">
        <f t="shared" si="9"/>
        <v>0</v>
      </c>
      <c r="T77" s="123">
        <f t="shared" si="9"/>
        <v>0</v>
      </c>
      <c r="U77" s="123">
        <f t="shared" si="9"/>
        <v>0</v>
      </c>
      <c r="V77" s="123">
        <f t="shared" si="9"/>
        <v>0</v>
      </c>
      <c r="W77" s="123">
        <f t="shared" si="9"/>
        <v>0</v>
      </c>
      <c r="X77" s="123">
        <f t="shared" si="9"/>
        <v>0</v>
      </c>
      <c r="Y77" s="123">
        <f t="shared" si="9"/>
        <v>0</v>
      </c>
      <c r="Z77" s="123">
        <f t="shared" si="9"/>
        <v>0</v>
      </c>
      <c r="AA77" s="123">
        <f t="shared" si="9"/>
        <v>0</v>
      </c>
      <c r="AB77" s="123">
        <f t="shared" si="9"/>
        <v>0</v>
      </c>
      <c r="AC77" s="123">
        <f t="shared" si="9"/>
        <v>0</v>
      </c>
      <c r="AD77" s="123">
        <f t="shared" si="9"/>
        <v>0</v>
      </c>
      <c r="AE77" s="123">
        <f t="shared" si="9"/>
        <v>0</v>
      </c>
      <c r="AF77" s="123">
        <f t="shared" si="9"/>
        <v>0</v>
      </c>
      <c r="AG77" s="123">
        <f t="shared" si="9"/>
        <v>0</v>
      </c>
      <c r="AH77" s="123">
        <f t="shared" si="9"/>
        <v>0</v>
      </c>
      <c r="AI77" s="123">
        <f t="shared" si="9"/>
        <v>0</v>
      </c>
      <c r="AJ77" s="117"/>
      <c r="AK77" s="117"/>
    </row>
    <row r="79" spans="1:37">
      <c r="A79" s="127" t="s">
        <v>32</v>
      </c>
      <c r="B79" s="193"/>
      <c r="C79" s="129">
        <f>SUM(AJ50:AJ70)</f>
        <v>0</v>
      </c>
      <c r="D79" s="130"/>
      <c r="E79" s="194">
        <f t="shared" ref="E79:O79" si="10">SUM(H50:H70)</f>
        <v>0</v>
      </c>
      <c r="F79" s="194">
        <f t="shared" si="10"/>
        <v>0</v>
      </c>
      <c r="G79" s="194">
        <f t="shared" si="10"/>
        <v>0</v>
      </c>
      <c r="H79" s="194">
        <f t="shared" si="10"/>
        <v>0</v>
      </c>
      <c r="I79" s="194">
        <f t="shared" si="10"/>
        <v>0</v>
      </c>
      <c r="J79" s="194">
        <f t="shared" si="10"/>
        <v>0</v>
      </c>
      <c r="K79" s="194">
        <f t="shared" si="10"/>
        <v>0</v>
      </c>
      <c r="L79" s="194">
        <f t="shared" si="10"/>
        <v>0</v>
      </c>
      <c r="M79" s="194">
        <f t="shared" si="10"/>
        <v>0</v>
      </c>
      <c r="N79" s="194">
        <f t="shared" si="10"/>
        <v>0</v>
      </c>
      <c r="O79" s="194">
        <f t="shared" si="10"/>
        <v>0</v>
      </c>
      <c r="P79" s="194">
        <f>SUM(AJ50:AJ70)</f>
        <v>0</v>
      </c>
      <c r="Q79" s="194">
        <f>SUM(T50:T70)</f>
        <v>0</v>
      </c>
      <c r="R79" s="194">
        <f>SUM(AJ50:AJ70)</f>
        <v>0</v>
      </c>
      <c r="S79" s="194">
        <f>SUM(AK50:AK70)</f>
        <v>0</v>
      </c>
      <c r="T79" s="194">
        <f>SUM(AL50:AL70)</f>
        <v>0</v>
      </c>
      <c r="U79" s="194">
        <f>SUM(AM50:AM70)</f>
        <v>0</v>
      </c>
      <c r="V79" s="194">
        <f t="shared" ref="V79:AI79" si="11">SUM(AJ50:AJ70)</f>
        <v>0</v>
      </c>
      <c r="W79" s="194">
        <f t="shared" si="11"/>
        <v>0</v>
      </c>
      <c r="X79" s="194">
        <f t="shared" si="11"/>
        <v>0</v>
      </c>
      <c r="Y79" s="194">
        <f t="shared" si="11"/>
        <v>0</v>
      </c>
      <c r="Z79" s="194">
        <f t="shared" si="11"/>
        <v>0</v>
      </c>
      <c r="AA79" s="194">
        <f t="shared" si="11"/>
        <v>0</v>
      </c>
      <c r="AB79" s="194">
        <f t="shared" si="11"/>
        <v>0</v>
      </c>
      <c r="AC79" s="194">
        <f t="shared" si="11"/>
        <v>0</v>
      </c>
      <c r="AD79" s="194">
        <f t="shared" si="11"/>
        <v>0</v>
      </c>
      <c r="AE79" s="194">
        <f t="shared" si="11"/>
        <v>0</v>
      </c>
      <c r="AF79" s="194">
        <f t="shared" si="11"/>
        <v>0</v>
      </c>
      <c r="AG79" s="194">
        <f t="shared" si="11"/>
        <v>0</v>
      </c>
      <c r="AH79" s="194">
        <f t="shared" si="11"/>
        <v>0</v>
      </c>
      <c r="AI79" s="194">
        <f t="shared" si="11"/>
        <v>0</v>
      </c>
      <c r="AJ79" s="132">
        <f>SUM(E79:Q79)</f>
        <v>0</v>
      </c>
      <c r="AK79" s="133" t="s">
        <v>33</v>
      </c>
    </row>
    <row r="80" spans="1:37">
      <c r="A80" s="135" t="s">
        <v>34</v>
      </c>
      <c r="B80" s="195"/>
      <c r="C80" s="196">
        <f>SUM(AK50:AK70)</f>
        <v>0</v>
      </c>
      <c r="D80" s="130"/>
      <c r="E80" s="197" t="str">
        <f t="shared" ref="E80:AI80" si="12">IF(E79=24,1,"ERRORE")</f>
        <v>ERRORE</v>
      </c>
      <c r="F80" s="197" t="str">
        <f t="shared" si="12"/>
        <v>ERRORE</v>
      </c>
      <c r="G80" s="197" t="str">
        <f t="shared" si="12"/>
        <v>ERRORE</v>
      </c>
      <c r="H80" s="197" t="str">
        <f t="shared" si="12"/>
        <v>ERRORE</v>
      </c>
      <c r="I80" s="197" t="str">
        <f t="shared" si="12"/>
        <v>ERRORE</v>
      </c>
      <c r="J80" s="197" t="str">
        <f t="shared" si="12"/>
        <v>ERRORE</v>
      </c>
      <c r="K80" s="197" t="str">
        <f t="shared" si="12"/>
        <v>ERRORE</v>
      </c>
      <c r="L80" s="197" t="str">
        <f t="shared" si="12"/>
        <v>ERRORE</v>
      </c>
      <c r="M80" s="197" t="str">
        <f t="shared" si="12"/>
        <v>ERRORE</v>
      </c>
      <c r="N80" s="197" t="str">
        <f t="shared" si="12"/>
        <v>ERRORE</v>
      </c>
      <c r="O80" s="197" t="str">
        <f t="shared" si="12"/>
        <v>ERRORE</v>
      </c>
      <c r="P80" s="197" t="str">
        <f t="shared" si="12"/>
        <v>ERRORE</v>
      </c>
      <c r="Q80" s="197" t="str">
        <f t="shared" si="12"/>
        <v>ERRORE</v>
      </c>
      <c r="R80" s="197" t="str">
        <f t="shared" si="12"/>
        <v>ERRORE</v>
      </c>
      <c r="S80" s="197" t="str">
        <f t="shared" si="12"/>
        <v>ERRORE</v>
      </c>
      <c r="T80" s="197" t="str">
        <f t="shared" si="12"/>
        <v>ERRORE</v>
      </c>
      <c r="U80" s="197" t="str">
        <f t="shared" si="12"/>
        <v>ERRORE</v>
      </c>
      <c r="V80" s="197" t="str">
        <f t="shared" si="12"/>
        <v>ERRORE</v>
      </c>
      <c r="W80" s="197" t="str">
        <f t="shared" si="12"/>
        <v>ERRORE</v>
      </c>
      <c r="X80" s="197" t="str">
        <f t="shared" si="12"/>
        <v>ERRORE</v>
      </c>
      <c r="Y80" s="197" t="str">
        <f t="shared" si="12"/>
        <v>ERRORE</v>
      </c>
      <c r="Z80" s="197" t="str">
        <f t="shared" si="12"/>
        <v>ERRORE</v>
      </c>
      <c r="AA80" s="197" t="str">
        <f t="shared" si="12"/>
        <v>ERRORE</v>
      </c>
      <c r="AB80" s="197" t="str">
        <f t="shared" si="12"/>
        <v>ERRORE</v>
      </c>
      <c r="AC80" s="197" t="str">
        <f t="shared" si="12"/>
        <v>ERRORE</v>
      </c>
      <c r="AD80" s="197" t="str">
        <f t="shared" si="12"/>
        <v>ERRORE</v>
      </c>
      <c r="AE80" s="197" t="str">
        <f t="shared" si="12"/>
        <v>ERRORE</v>
      </c>
      <c r="AF80" s="197" t="str">
        <f t="shared" si="12"/>
        <v>ERRORE</v>
      </c>
      <c r="AG80" s="197" t="str">
        <f t="shared" si="12"/>
        <v>ERRORE</v>
      </c>
      <c r="AH80" s="197" t="str">
        <f t="shared" si="12"/>
        <v>ERRORE</v>
      </c>
      <c r="AI80" s="197" t="str">
        <f t="shared" si="12"/>
        <v>ERRORE</v>
      </c>
      <c r="AJ80" s="138">
        <f>SUM(AJ50:AK70)</f>
        <v>0</v>
      </c>
      <c r="AK80" s="133" t="s">
        <v>35</v>
      </c>
    </row>
    <row r="81" spans="1:37">
      <c r="A81" s="139" t="s">
        <v>36</v>
      </c>
      <c r="B81" s="198"/>
      <c r="C81" s="141">
        <f>SUM(C79:C80)</f>
        <v>0</v>
      </c>
      <c r="D81" s="130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199"/>
      <c r="AK81" s="133"/>
    </row>
    <row r="82" spans="1:37">
      <c r="A82" s="76"/>
      <c r="B82" s="76"/>
      <c r="C82" s="76"/>
      <c r="D82" s="76"/>
      <c r="E82" s="200" t="s">
        <v>11</v>
      </c>
      <c r="F82" s="200">
        <v>1</v>
      </c>
      <c r="G82" s="200"/>
      <c r="H82" s="200"/>
      <c r="I82" s="201"/>
      <c r="J82" s="200" t="s">
        <v>11</v>
      </c>
      <c r="K82" s="200" t="s">
        <v>11</v>
      </c>
      <c r="L82" s="200"/>
      <c r="M82" s="200">
        <v>2</v>
      </c>
      <c r="N82" s="200"/>
      <c r="O82" s="200"/>
      <c r="P82" s="200"/>
      <c r="Q82" s="200" t="s">
        <v>11</v>
      </c>
      <c r="R82" s="200" t="s">
        <v>11</v>
      </c>
      <c r="S82" s="200"/>
      <c r="T82" s="200">
        <v>3</v>
      </c>
      <c r="U82" s="200"/>
      <c r="V82" s="200"/>
      <c r="W82" s="200"/>
      <c r="X82" s="200" t="s">
        <v>11</v>
      </c>
      <c r="Y82" s="200" t="s">
        <v>11</v>
      </c>
      <c r="Z82" s="200"/>
      <c r="AA82" s="200">
        <v>4</v>
      </c>
      <c r="AB82" s="200"/>
      <c r="AC82" s="200"/>
      <c r="AD82" s="200" t="s">
        <v>11</v>
      </c>
      <c r="AE82" s="200" t="s">
        <v>11</v>
      </c>
      <c r="AF82" s="200" t="s">
        <v>11</v>
      </c>
      <c r="AG82" s="200"/>
      <c r="AH82" s="200">
        <v>1</v>
      </c>
      <c r="AI82" s="200" t="s">
        <v>11</v>
      </c>
    </row>
    <row r="83" spans="1:37">
      <c r="A83" s="142"/>
      <c r="B83" s="142"/>
      <c r="C83" s="16"/>
      <c r="D83" s="142"/>
      <c r="E83" s="202">
        <v>1</v>
      </c>
      <c r="F83" s="18">
        <v>2</v>
      </c>
      <c r="G83" s="18">
        <v>3</v>
      </c>
      <c r="H83" s="203">
        <v>4</v>
      </c>
      <c r="I83" s="203">
        <v>5</v>
      </c>
      <c r="J83" s="203">
        <v>6</v>
      </c>
      <c r="K83" s="19">
        <v>7</v>
      </c>
      <c r="L83" s="204">
        <v>8</v>
      </c>
      <c r="M83" s="204">
        <v>9</v>
      </c>
      <c r="N83" s="204">
        <v>10</v>
      </c>
      <c r="O83" s="204">
        <v>11</v>
      </c>
      <c r="P83" s="204">
        <v>12</v>
      </c>
      <c r="Q83" s="204">
        <v>13</v>
      </c>
      <c r="R83" s="204">
        <v>14</v>
      </c>
      <c r="S83" s="204">
        <v>15</v>
      </c>
      <c r="T83" s="204">
        <v>16</v>
      </c>
      <c r="U83" s="204">
        <v>17</v>
      </c>
      <c r="V83" s="204">
        <v>18</v>
      </c>
      <c r="W83" s="204">
        <v>19</v>
      </c>
      <c r="X83" s="204">
        <v>20</v>
      </c>
      <c r="Y83" s="204">
        <v>21</v>
      </c>
      <c r="Z83" s="204">
        <v>22</v>
      </c>
      <c r="AA83" s="204">
        <v>23</v>
      </c>
      <c r="AB83" s="204">
        <v>24</v>
      </c>
      <c r="AC83" s="204">
        <v>25</v>
      </c>
      <c r="AD83" s="204">
        <v>26</v>
      </c>
      <c r="AE83" s="204">
        <v>27</v>
      </c>
      <c r="AF83" s="18">
        <v>28</v>
      </c>
      <c r="AG83" s="18">
        <v>29</v>
      </c>
      <c r="AH83" s="18">
        <v>30</v>
      </c>
      <c r="AI83" s="18">
        <v>31</v>
      </c>
      <c r="AJ83" s="142"/>
      <c r="AK83" s="142"/>
    </row>
    <row r="84" spans="1:37">
      <c r="A84" s="142"/>
      <c r="B84" s="142"/>
      <c r="C84" s="205" t="s">
        <v>52</v>
      </c>
      <c r="D84" s="142"/>
      <c r="E84" s="18"/>
      <c r="F84" s="90"/>
      <c r="G84" s="18"/>
      <c r="H84" s="18"/>
      <c r="I84" s="18"/>
      <c r="J84" s="23"/>
      <c r="K84" s="23"/>
      <c r="L84" s="23"/>
      <c r="M84" s="24"/>
      <c r="N84" s="23"/>
      <c r="O84" s="23"/>
      <c r="P84" s="23"/>
      <c r="Q84" s="23"/>
      <c r="R84" s="23"/>
      <c r="S84" s="23"/>
      <c r="T84" s="24"/>
      <c r="U84" s="23"/>
      <c r="V84" s="23"/>
      <c r="W84" s="23"/>
      <c r="X84" s="23"/>
      <c r="Y84" s="23"/>
      <c r="Z84" s="23"/>
      <c r="AA84" s="24"/>
      <c r="AB84" s="25"/>
      <c r="AC84" s="26"/>
      <c r="AD84" s="23"/>
      <c r="AE84" s="23"/>
      <c r="AF84" s="23"/>
      <c r="AG84" s="23"/>
      <c r="AH84" s="90"/>
      <c r="AI84" s="18"/>
      <c r="AJ84" s="82" t="s">
        <v>4</v>
      </c>
      <c r="AK84" s="28" t="s">
        <v>5</v>
      </c>
    </row>
    <row r="85" spans="1:37">
      <c r="A85" s="142"/>
      <c r="B85" s="206"/>
      <c r="C85" s="12" t="s">
        <v>53</v>
      </c>
      <c r="D85" s="207" t="s">
        <v>7</v>
      </c>
      <c r="E85" s="208"/>
      <c r="F85" s="209"/>
      <c r="G85" s="55"/>
      <c r="H85" s="209"/>
      <c r="I85" s="55"/>
      <c r="J85" s="103"/>
      <c r="K85" s="210"/>
      <c r="L85" s="103"/>
      <c r="M85" s="31"/>
      <c r="N85" s="31"/>
      <c r="O85" s="211"/>
      <c r="P85" s="211"/>
      <c r="Q85" s="211"/>
      <c r="R85" s="210"/>
      <c r="S85" s="211"/>
      <c r="T85" s="210"/>
      <c r="U85" s="211"/>
      <c r="V85" s="211"/>
      <c r="W85" s="210"/>
      <c r="X85" s="211"/>
      <c r="Y85" s="211"/>
      <c r="Z85" s="211"/>
      <c r="AA85" s="210"/>
      <c r="AB85" s="31"/>
      <c r="AC85" s="31"/>
      <c r="AD85" s="31"/>
      <c r="AE85" s="31"/>
      <c r="AF85" s="31"/>
      <c r="AG85" s="210"/>
      <c r="AH85" s="209"/>
      <c r="AI85" s="55"/>
      <c r="AJ85" s="212"/>
      <c r="AK85" s="213"/>
    </row>
    <row r="86" spans="1:37">
      <c r="A86" s="142"/>
      <c r="B86" s="214">
        <v>1234</v>
      </c>
      <c r="C86" s="12"/>
      <c r="D86" s="215" t="s">
        <v>54</v>
      </c>
      <c r="E86" s="216"/>
      <c r="F86" s="217"/>
      <c r="G86" s="217"/>
      <c r="H86" s="217"/>
      <c r="I86" s="217"/>
      <c r="J86" s="218"/>
      <c r="K86" s="216"/>
      <c r="L86" s="217"/>
      <c r="M86" s="104"/>
      <c r="N86" s="217"/>
      <c r="O86" s="217"/>
      <c r="P86" s="217"/>
      <c r="Q86" s="217"/>
      <c r="R86" s="104"/>
      <c r="S86" s="217"/>
      <c r="T86" s="36"/>
      <c r="U86" s="217"/>
      <c r="V86" s="217"/>
      <c r="W86" s="216"/>
      <c r="X86" s="217"/>
      <c r="Y86" s="217"/>
      <c r="Z86" s="217"/>
      <c r="AA86" s="36"/>
      <c r="AB86" s="216"/>
      <c r="AC86" s="217"/>
      <c r="AD86" s="217"/>
      <c r="AE86" s="217"/>
      <c r="AF86" s="217"/>
      <c r="AG86" s="216"/>
      <c r="AH86" s="217"/>
      <c r="AI86" s="217"/>
      <c r="AJ86" s="219">
        <f>SUM(F86:AE86)</f>
        <v>0</v>
      </c>
      <c r="AK86" s="220">
        <f>SUM(F87:AE87)</f>
        <v>0</v>
      </c>
    </row>
    <row r="87" spans="1:37">
      <c r="A87" s="221"/>
      <c r="B87" s="40"/>
      <c r="C87" s="98">
        <f>SUM(AJ85:AK87)</f>
        <v>0</v>
      </c>
      <c r="D87" s="222" t="s">
        <v>55</v>
      </c>
      <c r="E87" s="223"/>
      <c r="F87" s="223"/>
      <c r="G87" s="224"/>
      <c r="H87" s="223"/>
      <c r="I87" s="223"/>
      <c r="J87" s="223"/>
      <c r="K87" s="223"/>
      <c r="L87" s="223"/>
      <c r="M87" s="223"/>
      <c r="N87" s="223"/>
      <c r="O87" s="225"/>
      <c r="P87" s="225"/>
      <c r="Q87" s="225"/>
      <c r="R87" s="225"/>
      <c r="S87" s="225"/>
      <c r="T87" s="226"/>
      <c r="U87" s="225"/>
      <c r="V87" s="225"/>
      <c r="W87" s="223"/>
      <c r="X87" s="227"/>
      <c r="Y87" s="227"/>
      <c r="Z87" s="227"/>
      <c r="AA87" s="228"/>
      <c r="AB87" s="44"/>
      <c r="AC87" s="223"/>
      <c r="AD87" s="224"/>
      <c r="AE87" s="224"/>
      <c r="AF87" s="224"/>
      <c r="AG87" s="223"/>
      <c r="AH87" s="223"/>
      <c r="AI87" s="224"/>
      <c r="AJ87" s="229"/>
      <c r="AK87" s="213"/>
    </row>
    <row r="88" spans="1:37">
      <c r="A88" s="142"/>
      <c r="B88" s="29"/>
      <c r="C88" s="12" t="s">
        <v>56</v>
      </c>
      <c r="D88" s="207" t="s">
        <v>7</v>
      </c>
      <c r="E88" s="209"/>
      <c r="F88" s="209"/>
      <c r="G88" s="209"/>
      <c r="H88" s="230"/>
      <c r="I88" s="230"/>
      <c r="J88" s="230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10"/>
      <c r="X88" s="103"/>
      <c r="Y88" s="103"/>
      <c r="Z88" s="103"/>
      <c r="AA88" s="210"/>
      <c r="AB88" s="209"/>
      <c r="AC88" s="209"/>
      <c r="AD88" s="209"/>
      <c r="AE88" s="209"/>
      <c r="AF88" s="209"/>
      <c r="AG88" s="209"/>
      <c r="AH88" s="209"/>
      <c r="AI88" s="231"/>
      <c r="AJ88" s="212"/>
      <c r="AK88" s="213"/>
    </row>
    <row r="89" spans="1:37">
      <c r="A89" s="142"/>
      <c r="B89" s="214">
        <v>955</v>
      </c>
      <c r="C89" s="12"/>
      <c r="D89" s="215" t="s">
        <v>54</v>
      </c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9">
        <f>SUM(F89:AE89)</f>
        <v>0</v>
      </c>
      <c r="AK89" s="220">
        <f>SUM(F90:AE90)</f>
        <v>0</v>
      </c>
    </row>
    <row r="90" spans="1:37">
      <c r="A90" s="221"/>
      <c r="B90" s="40"/>
      <c r="C90" s="98">
        <f>SUM(AJ88:AK90)</f>
        <v>0</v>
      </c>
      <c r="D90" s="222" t="s">
        <v>55</v>
      </c>
      <c r="E90" s="223"/>
      <c r="F90" s="223"/>
      <c r="G90" s="223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6"/>
      <c r="U90" s="225"/>
      <c r="V90" s="227"/>
      <c r="W90" s="225"/>
      <c r="X90" s="57"/>
      <c r="Y90" s="223"/>
      <c r="Z90" s="223"/>
      <c r="AA90" s="210"/>
      <c r="AB90" s="44"/>
      <c r="AC90" s="223"/>
      <c r="AD90" s="223"/>
      <c r="AE90" s="223"/>
      <c r="AF90" s="223"/>
      <c r="AG90" s="223"/>
      <c r="AH90" s="223"/>
      <c r="AI90" s="223"/>
      <c r="AJ90" s="229"/>
      <c r="AK90" s="213"/>
    </row>
    <row r="91" spans="1:37" ht="12.75" customHeight="1">
      <c r="A91" s="142"/>
      <c r="B91" s="29"/>
      <c r="C91" s="11" t="s">
        <v>57</v>
      </c>
      <c r="D91" s="207" t="s">
        <v>7</v>
      </c>
      <c r="E91" s="231"/>
      <c r="F91" s="231"/>
      <c r="G91" s="231"/>
      <c r="H91" s="231"/>
      <c r="I91" s="231"/>
      <c r="J91" s="231"/>
      <c r="K91" s="231"/>
      <c r="L91" s="232"/>
      <c r="M91" s="231"/>
      <c r="N91" s="231"/>
      <c r="O91" s="233"/>
      <c r="P91" s="233"/>
      <c r="Q91" s="233"/>
      <c r="R91" s="233"/>
      <c r="S91" s="233"/>
      <c r="T91" s="234"/>
      <c r="U91" s="233"/>
      <c r="V91" s="217"/>
      <c r="W91" s="235"/>
      <c r="X91" s="233"/>
      <c r="Y91" s="233"/>
      <c r="Z91" s="233"/>
      <c r="AA91" s="230"/>
      <c r="AB91" s="236"/>
      <c r="AC91" s="231"/>
      <c r="AD91" s="237"/>
      <c r="AE91" s="237"/>
      <c r="AF91" s="237"/>
      <c r="AG91" s="231"/>
      <c r="AH91" s="231"/>
      <c r="AI91" s="231"/>
      <c r="AJ91" s="212"/>
      <c r="AK91" s="213"/>
    </row>
    <row r="92" spans="1:37">
      <c r="A92" s="142"/>
      <c r="B92" s="214">
        <v>1252</v>
      </c>
      <c r="C92" s="11"/>
      <c r="D92" s="215" t="s">
        <v>54</v>
      </c>
      <c r="E92" s="104"/>
      <c r="F92" s="238"/>
      <c r="G92" s="217"/>
      <c r="H92" s="217"/>
      <c r="I92" s="217"/>
      <c r="J92" s="217"/>
      <c r="K92" s="104"/>
      <c r="L92" s="217"/>
      <c r="M92" s="217"/>
      <c r="N92" s="217"/>
      <c r="O92" s="217"/>
      <c r="P92" s="217"/>
      <c r="Q92" s="104"/>
      <c r="R92" s="218"/>
      <c r="S92" s="217"/>
      <c r="T92" s="36"/>
      <c r="U92" s="217"/>
      <c r="V92" s="57"/>
      <c r="W92" s="104"/>
      <c r="X92" s="217"/>
      <c r="Y92" s="217"/>
      <c r="Z92" s="217"/>
      <c r="AA92" s="36"/>
      <c r="AB92" s="216"/>
      <c r="AC92" s="217"/>
      <c r="AD92" s="218"/>
      <c r="AE92" s="218"/>
      <c r="AF92" s="218"/>
      <c r="AG92" s="104"/>
      <c r="AH92" s="238"/>
      <c r="AI92" s="217"/>
      <c r="AJ92" s="219">
        <f>SUM(F92:AE92)</f>
        <v>0</v>
      </c>
      <c r="AK92" s="220">
        <f>SUM(F93:AE93)</f>
        <v>0</v>
      </c>
    </row>
    <row r="93" spans="1:37">
      <c r="A93" s="221"/>
      <c r="B93" s="40"/>
      <c r="C93" s="98">
        <f>SUM(AJ91:AK93)</f>
        <v>0</v>
      </c>
      <c r="D93" s="222" t="s">
        <v>55</v>
      </c>
      <c r="E93" s="223"/>
      <c r="F93" s="239"/>
      <c r="G93" s="223"/>
      <c r="H93" s="223"/>
      <c r="I93" s="223"/>
      <c r="J93" s="223"/>
      <c r="K93" s="223"/>
      <c r="L93" s="223"/>
      <c r="M93" s="223"/>
      <c r="N93" s="223"/>
      <c r="O93" s="227"/>
      <c r="P93" s="227"/>
      <c r="Q93" s="227"/>
      <c r="R93" s="227"/>
      <c r="S93" s="227"/>
      <c r="T93" s="43"/>
      <c r="U93" s="227"/>
      <c r="V93" s="240"/>
      <c r="W93" s="227"/>
      <c r="X93" s="227"/>
      <c r="Y93" s="227"/>
      <c r="Z93" s="227"/>
      <c r="AA93" s="228"/>
      <c r="AB93" s="43"/>
      <c r="AC93" s="227"/>
      <c r="AD93" s="227"/>
      <c r="AE93" s="227"/>
      <c r="AF93" s="223"/>
      <c r="AG93" s="223"/>
      <c r="AH93" s="239"/>
      <c r="AI93" s="223"/>
      <c r="AJ93" s="229"/>
      <c r="AK93" s="213"/>
    </row>
    <row r="94" spans="1:37">
      <c r="A94" s="142"/>
      <c r="B94" s="29"/>
      <c r="C94" s="12" t="s">
        <v>42</v>
      </c>
      <c r="D94" s="207" t="s">
        <v>7</v>
      </c>
      <c r="E94" s="232"/>
      <c r="F94" s="232"/>
      <c r="G94" s="232"/>
      <c r="H94" s="232"/>
      <c r="I94" s="232"/>
      <c r="J94" s="209"/>
      <c r="K94" s="232"/>
      <c r="L94" s="209"/>
      <c r="M94" s="209"/>
      <c r="N94" s="232"/>
      <c r="O94" s="232"/>
      <c r="P94" s="232"/>
      <c r="Q94" s="209"/>
      <c r="R94" s="209"/>
      <c r="S94" s="232"/>
      <c r="T94" s="232"/>
      <c r="U94" s="209"/>
      <c r="V94" s="232"/>
      <c r="W94" s="241"/>
      <c r="X94" s="241"/>
      <c r="Y94" s="241"/>
      <c r="Z94" s="103"/>
      <c r="AA94" s="241"/>
      <c r="AB94" s="232"/>
      <c r="AC94" s="232"/>
      <c r="AD94" s="232"/>
      <c r="AE94" s="232"/>
      <c r="AF94" s="232"/>
      <c r="AG94" s="232"/>
      <c r="AH94" s="232"/>
      <c r="AI94" s="231"/>
      <c r="AJ94" s="82"/>
      <c r="AK94" s="28"/>
    </row>
    <row r="95" spans="1:37">
      <c r="A95" s="142"/>
      <c r="B95" s="29"/>
      <c r="C95" s="12"/>
      <c r="D95" s="242"/>
      <c r="E95" s="241"/>
      <c r="F95" s="241"/>
      <c r="G95" s="241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10"/>
      <c r="V95" s="243"/>
      <c r="W95" s="243"/>
      <c r="X95" s="241"/>
      <c r="Y95" s="241"/>
      <c r="Z95" s="241"/>
      <c r="AA95" s="243"/>
      <c r="AB95" s="241"/>
      <c r="AC95" s="241"/>
      <c r="AD95" s="241"/>
      <c r="AE95" s="241"/>
      <c r="AF95" s="241"/>
      <c r="AG95" s="241"/>
      <c r="AH95" s="241"/>
      <c r="AI95" s="244"/>
      <c r="AJ95" s="245"/>
      <c r="AK95" s="28"/>
    </row>
    <row r="96" spans="1:37">
      <c r="A96" s="142"/>
      <c r="B96" s="214"/>
      <c r="C96" s="12"/>
      <c r="D96" s="215" t="s">
        <v>54</v>
      </c>
      <c r="E96" s="217"/>
      <c r="F96" s="217"/>
      <c r="G96" s="217"/>
      <c r="H96" s="217"/>
      <c r="I96" s="217"/>
      <c r="J96" s="217"/>
      <c r="K96" s="218"/>
      <c r="L96" s="218"/>
      <c r="M96" s="217"/>
      <c r="N96" s="217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6"/>
      <c r="AC96" s="218"/>
      <c r="AD96" s="218"/>
      <c r="AE96" s="218"/>
      <c r="AF96" s="218"/>
      <c r="AG96" s="217"/>
      <c r="AH96" s="217"/>
      <c r="AI96" s="217"/>
      <c r="AJ96" s="219">
        <f>SUM(F96:AE96)</f>
        <v>0</v>
      </c>
      <c r="AK96" s="220">
        <f>SUM(F97:AE97)</f>
        <v>0</v>
      </c>
    </row>
    <row r="97" spans="1:37">
      <c r="A97" s="221"/>
      <c r="B97" s="40"/>
      <c r="C97" s="98">
        <f>SUM(AJ94:AK97)</f>
        <v>0</v>
      </c>
      <c r="D97" s="222" t="s">
        <v>55</v>
      </c>
      <c r="E97" s="246"/>
      <c r="F97" s="246"/>
      <c r="G97" s="246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52"/>
      <c r="V97" s="52"/>
      <c r="W97" s="52"/>
      <c r="X97" s="52"/>
      <c r="Y97" s="52"/>
      <c r="Z97" s="52"/>
      <c r="AA97" s="52"/>
      <c r="AB97" s="44"/>
      <c r="AC97" s="52"/>
      <c r="AD97" s="52"/>
      <c r="AE97" s="44"/>
      <c r="AF97" s="44"/>
      <c r="AG97" s="246"/>
      <c r="AH97" s="246"/>
      <c r="AI97" s="246"/>
      <c r="AJ97" s="247"/>
      <c r="AK97" s="248"/>
    </row>
    <row r="98" spans="1:37" ht="12.75" customHeight="1">
      <c r="A98" s="142"/>
      <c r="B98" s="29"/>
      <c r="C98" s="10" t="s">
        <v>58</v>
      </c>
      <c r="D98" s="207" t="s">
        <v>7</v>
      </c>
      <c r="E98" s="55"/>
      <c r="F98" s="55"/>
      <c r="G98" s="31"/>
      <c r="H98" s="31"/>
      <c r="I98" s="31"/>
      <c r="J98" s="31"/>
      <c r="K98" s="232"/>
      <c r="L98" s="232"/>
      <c r="M98" s="55"/>
      <c r="N98" s="31"/>
      <c r="O98" s="31"/>
      <c r="P98" s="31"/>
      <c r="Q98" s="55"/>
      <c r="R98" s="55"/>
      <c r="S98" s="55"/>
      <c r="T98" s="55"/>
      <c r="U98" s="31"/>
      <c r="V98" s="31"/>
      <c r="W98" s="31"/>
      <c r="X98" s="31"/>
      <c r="Y98" s="55"/>
      <c r="Z98" s="232"/>
      <c r="AA98" s="55"/>
      <c r="AB98" s="103"/>
      <c r="AC98" s="31"/>
      <c r="AD98" s="31"/>
      <c r="AE98" s="55"/>
      <c r="AF98" s="55"/>
      <c r="AG98" s="55"/>
      <c r="AH98" s="55"/>
      <c r="AI98" s="31"/>
      <c r="AJ98" s="82"/>
      <c r="AK98" s="28"/>
    </row>
    <row r="99" spans="1:37">
      <c r="A99" s="142"/>
      <c r="B99" s="214"/>
      <c r="C99" s="10"/>
      <c r="D99" s="215" t="s">
        <v>54</v>
      </c>
      <c r="E99" s="36"/>
      <c r="F99" s="36"/>
      <c r="G99" s="36"/>
      <c r="H99" s="104"/>
      <c r="I99" s="36"/>
      <c r="J99" s="36"/>
      <c r="K99" s="216"/>
      <c r="L99" s="216"/>
      <c r="M99" s="36"/>
      <c r="N99" s="36"/>
      <c r="O99" s="216"/>
      <c r="P99" s="216"/>
      <c r="Q99" s="216"/>
      <c r="R99" s="216"/>
      <c r="S99" s="216"/>
      <c r="T99" s="216"/>
      <c r="U99" s="104"/>
      <c r="V99" s="104"/>
      <c r="W99" s="104"/>
      <c r="X99" s="104"/>
      <c r="Y99" s="104"/>
      <c r="Z99" s="104"/>
      <c r="AA99" s="104"/>
      <c r="AB99" s="216"/>
      <c r="AC99" s="104"/>
      <c r="AD99" s="104"/>
      <c r="AE99" s="216"/>
      <c r="AF99" s="216"/>
      <c r="AG99" s="36"/>
      <c r="AH99" s="36"/>
      <c r="AI99" s="36"/>
      <c r="AJ99" s="219">
        <f>SUM(F99:AE99)</f>
        <v>0</v>
      </c>
      <c r="AK99" s="220">
        <f>SUM(F100:AE100)</f>
        <v>0</v>
      </c>
    </row>
    <row r="100" spans="1:37">
      <c r="A100" s="221"/>
      <c r="B100" s="249"/>
      <c r="C100" s="250">
        <f>SUM(AJ99:AK100)</f>
        <v>0</v>
      </c>
      <c r="D100" s="222" t="s">
        <v>55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52"/>
      <c r="V100" s="52"/>
      <c r="W100" s="52"/>
      <c r="X100" s="52"/>
      <c r="Y100" s="52"/>
      <c r="Z100" s="52"/>
      <c r="AA100" s="52"/>
      <c r="AB100" s="44"/>
      <c r="AC100" s="52"/>
      <c r="AD100" s="52"/>
      <c r="AE100" s="44"/>
      <c r="AF100" s="44"/>
      <c r="AG100" s="44"/>
      <c r="AH100" s="44"/>
      <c r="AI100" s="44"/>
      <c r="AJ100" s="247"/>
      <c r="AK100" s="248"/>
    </row>
    <row r="101" spans="1:37">
      <c r="A101" s="142"/>
      <c r="B101" s="29"/>
      <c r="C101" s="12" t="s">
        <v>59</v>
      </c>
      <c r="D101" s="207" t="s">
        <v>7</v>
      </c>
      <c r="E101" s="55"/>
      <c r="F101" s="55"/>
      <c r="G101" s="31"/>
      <c r="H101" s="31"/>
      <c r="I101" s="31"/>
      <c r="J101" s="31"/>
      <c r="K101" s="232"/>
      <c r="L101" s="232"/>
      <c r="M101" s="55"/>
      <c r="N101" s="31"/>
      <c r="O101" s="31"/>
      <c r="P101" s="31"/>
      <c r="Q101" s="55"/>
      <c r="R101" s="55"/>
      <c r="S101" s="55"/>
      <c r="T101" s="55"/>
      <c r="U101" s="31"/>
      <c r="V101" s="31"/>
      <c r="W101" s="31"/>
      <c r="X101" s="31"/>
      <c r="Y101" s="55"/>
      <c r="Z101" s="55"/>
      <c r="AA101" s="55"/>
      <c r="AB101" s="103"/>
      <c r="AC101" s="31"/>
      <c r="AD101" s="31"/>
      <c r="AE101" s="55"/>
      <c r="AF101" s="55"/>
      <c r="AG101" s="55"/>
      <c r="AH101" s="55"/>
      <c r="AI101" s="31"/>
      <c r="AJ101" s="82"/>
      <c r="AK101" s="28"/>
    </row>
    <row r="102" spans="1:37">
      <c r="A102" s="142"/>
      <c r="B102" s="214"/>
      <c r="C102" s="12"/>
      <c r="D102" s="215" t="s">
        <v>54</v>
      </c>
      <c r="E102" s="36"/>
      <c r="F102" s="36"/>
      <c r="G102" s="36"/>
      <c r="H102" s="104"/>
      <c r="I102" s="36"/>
      <c r="J102" s="36"/>
      <c r="K102" s="216"/>
      <c r="L102" s="216"/>
      <c r="M102" s="36"/>
      <c r="N102" s="36"/>
      <c r="O102" s="216"/>
      <c r="P102" s="216"/>
      <c r="Q102" s="104"/>
      <c r="R102" s="104"/>
      <c r="S102" s="104"/>
      <c r="T102" s="216"/>
      <c r="U102" s="104"/>
      <c r="V102" s="104"/>
      <c r="W102" s="104"/>
      <c r="X102" s="104"/>
      <c r="Y102" s="104"/>
      <c r="Z102" s="104"/>
      <c r="AA102" s="104"/>
      <c r="AB102" s="216"/>
      <c r="AC102" s="104"/>
      <c r="AD102" s="104"/>
      <c r="AE102" s="216"/>
      <c r="AF102" s="216"/>
      <c r="AG102" s="36"/>
      <c r="AH102" s="36"/>
      <c r="AI102" s="36"/>
      <c r="AJ102" s="219">
        <f>SUM(F102:AE102)</f>
        <v>0</v>
      </c>
      <c r="AK102" s="220">
        <f>SUM(F103:AE103)</f>
        <v>0</v>
      </c>
    </row>
    <row r="103" spans="1:37">
      <c r="A103" s="221"/>
      <c r="B103" s="249"/>
      <c r="C103" s="250">
        <f>SUM(AJ102:AK103)</f>
        <v>0</v>
      </c>
      <c r="D103" s="222" t="s">
        <v>55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52"/>
      <c r="V103" s="52"/>
      <c r="W103" s="52"/>
      <c r="X103" s="52"/>
      <c r="Y103" s="52"/>
      <c r="Z103" s="52"/>
      <c r="AA103" s="52"/>
      <c r="AB103" s="44"/>
      <c r="AC103" s="52"/>
      <c r="AD103" s="52"/>
      <c r="AE103" s="44"/>
      <c r="AF103" s="44"/>
      <c r="AG103" s="44"/>
      <c r="AH103" s="44"/>
      <c r="AI103" s="44"/>
      <c r="AJ103" s="247"/>
      <c r="AK103" s="248"/>
    </row>
    <row r="104" spans="1:37">
      <c r="A104" s="221"/>
      <c r="B104" s="251"/>
      <c r="C104" s="252"/>
      <c r="D104" s="253"/>
      <c r="E104" s="226"/>
      <c r="F104" s="254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55"/>
      <c r="U104" s="226"/>
      <c r="V104" s="256"/>
      <c r="W104" s="255"/>
      <c r="X104" s="257"/>
      <c r="Y104" s="257"/>
      <c r="Z104" s="257"/>
      <c r="AA104" s="257"/>
      <c r="AB104" s="257"/>
      <c r="AC104" s="257"/>
      <c r="AD104" s="226"/>
      <c r="AE104" s="226"/>
      <c r="AF104" s="257"/>
      <c r="AG104" s="257"/>
      <c r="AH104" s="257"/>
      <c r="AI104" s="257"/>
      <c r="AJ104" s="258"/>
      <c r="AK104" s="248"/>
    </row>
    <row r="105" spans="1:37">
      <c r="A105" s="259" t="s">
        <v>4</v>
      </c>
      <c r="B105" s="260" t="s">
        <v>5</v>
      </c>
      <c r="C105" s="261" t="s">
        <v>27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28"/>
      <c r="AK105" s="28"/>
    </row>
    <row r="106" spans="1:37">
      <c r="A106" s="262">
        <v>5</v>
      </c>
      <c r="B106" s="263"/>
      <c r="C106" s="264" t="s">
        <v>60</v>
      </c>
      <c r="D106" s="262" t="s">
        <v>29</v>
      </c>
      <c r="E106" s="265">
        <f t="shared" ref="E106:AI106" si="13">COUNTIF(E$85:E$103,$D$106)</f>
        <v>0</v>
      </c>
      <c r="F106" s="265">
        <f t="shared" si="13"/>
        <v>0</v>
      </c>
      <c r="G106" s="265">
        <f t="shared" si="13"/>
        <v>0</v>
      </c>
      <c r="H106" s="265">
        <f t="shared" si="13"/>
        <v>0</v>
      </c>
      <c r="I106" s="265">
        <f t="shared" si="13"/>
        <v>0</v>
      </c>
      <c r="J106" s="265">
        <f t="shared" si="13"/>
        <v>0</v>
      </c>
      <c r="K106" s="265">
        <f t="shared" si="13"/>
        <v>0</v>
      </c>
      <c r="L106" s="265">
        <f t="shared" si="13"/>
        <v>0</v>
      </c>
      <c r="M106" s="265">
        <f t="shared" si="13"/>
        <v>0</v>
      </c>
      <c r="N106" s="265">
        <f t="shared" si="13"/>
        <v>0</v>
      </c>
      <c r="O106" s="265">
        <f t="shared" si="13"/>
        <v>0</v>
      </c>
      <c r="P106" s="265">
        <f t="shared" si="13"/>
        <v>0</v>
      </c>
      <c r="Q106" s="265">
        <f t="shared" si="13"/>
        <v>0</v>
      </c>
      <c r="R106" s="265">
        <f t="shared" si="13"/>
        <v>0</v>
      </c>
      <c r="S106" s="265">
        <f t="shared" si="13"/>
        <v>0</v>
      </c>
      <c r="T106" s="265">
        <f t="shared" si="13"/>
        <v>0</v>
      </c>
      <c r="U106" s="265">
        <f t="shared" si="13"/>
        <v>0</v>
      </c>
      <c r="V106" s="265">
        <f t="shared" si="13"/>
        <v>0</v>
      </c>
      <c r="W106" s="265">
        <f t="shared" si="13"/>
        <v>0</v>
      </c>
      <c r="X106" s="265">
        <f t="shared" si="13"/>
        <v>0</v>
      </c>
      <c r="Y106" s="265">
        <f t="shared" si="13"/>
        <v>0</v>
      </c>
      <c r="Z106" s="265">
        <f t="shared" si="13"/>
        <v>0</v>
      </c>
      <c r="AA106" s="265">
        <f t="shared" si="13"/>
        <v>0</v>
      </c>
      <c r="AB106" s="265">
        <f t="shared" si="13"/>
        <v>0</v>
      </c>
      <c r="AC106" s="265">
        <f t="shared" si="13"/>
        <v>0</v>
      </c>
      <c r="AD106" s="265">
        <f t="shared" si="13"/>
        <v>0</v>
      </c>
      <c r="AE106" s="265">
        <f t="shared" si="13"/>
        <v>0</v>
      </c>
      <c r="AF106" s="265">
        <f t="shared" si="13"/>
        <v>0</v>
      </c>
      <c r="AG106" s="265">
        <f t="shared" si="13"/>
        <v>0</v>
      </c>
      <c r="AH106" s="265">
        <f t="shared" si="13"/>
        <v>0</v>
      </c>
      <c r="AI106" s="265">
        <f t="shared" si="13"/>
        <v>0</v>
      </c>
      <c r="AJ106" s="266"/>
      <c r="AK106" s="266"/>
    </row>
    <row r="107" spans="1:37">
      <c r="A107" s="262">
        <v>9</v>
      </c>
      <c r="B107" s="262">
        <v>3</v>
      </c>
      <c r="C107" s="264" t="s">
        <v>61</v>
      </c>
      <c r="D107" s="262" t="s">
        <v>62</v>
      </c>
      <c r="E107" s="265">
        <f t="shared" ref="E107:AI107" si="14">COUNTIF(E$85:E$103,$D$107)</f>
        <v>0</v>
      </c>
      <c r="F107" s="265">
        <f t="shared" si="14"/>
        <v>0</v>
      </c>
      <c r="G107" s="265">
        <f t="shared" si="14"/>
        <v>0</v>
      </c>
      <c r="H107" s="265">
        <f t="shared" si="14"/>
        <v>0</v>
      </c>
      <c r="I107" s="265">
        <f t="shared" si="14"/>
        <v>0</v>
      </c>
      <c r="J107" s="265">
        <f t="shared" si="14"/>
        <v>0</v>
      </c>
      <c r="K107" s="265">
        <f t="shared" si="14"/>
        <v>0</v>
      </c>
      <c r="L107" s="265">
        <f t="shared" si="14"/>
        <v>0</v>
      </c>
      <c r="M107" s="265">
        <f t="shared" si="14"/>
        <v>0</v>
      </c>
      <c r="N107" s="265">
        <f t="shared" si="14"/>
        <v>0</v>
      </c>
      <c r="O107" s="265">
        <f t="shared" si="14"/>
        <v>0</v>
      </c>
      <c r="P107" s="265">
        <f t="shared" si="14"/>
        <v>0</v>
      </c>
      <c r="Q107" s="265">
        <f t="shared" si="14"/>
        <v>0</v>
      </c>
      <c r="R107" s="265">
        <f t="shared" si="14"/>
        <v>0</v>
      </c>
      <c r="S107" s="265">
        <f t="shared" si="14"/>
        <v>0</v>
      </c>
      <c r="T107" s="265">
        <f t="shared" si="14"/>
        <v>0</v>
      </c>
      <c r="U107" s="265">
        <f t="shared" si="14"/>
        <v>0</v>
      </c>
      <c r="V107" s="265">
        <f t="shared" si="14"/>
        <v>0</v>
      </c>
      <c r="W107" s="265">
        <f t="shared" si="14"/>
        <v>0</v>
      </c>
      <c r="X107" s="265">
        <f t="shared" si="14"/>
        <v>0</v>
      </c>
      <c r="Y107" s="265">
        <f t="shared" si="14"/>
        <v>0</v>
      </c>
      <c r="Z107" s="265">
        <f t="shared" si="14"/>
        <v>0</v>
      </c>
      <c r="AA107" s="265">
        <f t="shared" si="14"/>
        <v>0</v>
      </c>
      <c r="AB107" s="265">
        <f t="shared" si="14"/>
        <v>0</v>
      </c>
      <c r="AC107" s="265">
        <f t="shared" si="14"/>
        <v>0</v>
      </c>
      <c r="AD107" s="265">
        <f t="shared" si="14"/>
        <v>0</v>
      </c>
      <c r="AE107" s="265">
        <f t="shared" si="14"/>
        <v>0</v>
      </c>
      <c r="AF107" s="265">
        <f t="shared" si="14"/>
        <v>0</v>
      </c>
      <c r="AG107" s="265">
        <f t="shared" si="14"/>
        <v>0</v>
      </c>
      <c r="AH107" s="265">
        <f t="shared" si="14"/>
        <v>0</v>
      </c>
      <c r="AI107" s="265">
        <f t="shared" si="14"/>
        <v>0</v>
      </c>
      <c r="AJ107" s="266"/>
      <c r="AK107" s="266"/>
    </row>
    <row r="108" spans="1:37">
      <c r="A108" s="262">
        <v>4</v>
      </c>
      <c r="B108" s="262">
        <v>3</v>
      </c>
      <c r="C108" s="264" t="s">
        <v>63</v>
      </c>
      <c r="D108" s="262" t="s">
        <v>31</v>
      </c>
      <c r="E108" s="265">
        <f t="shared" ref="E108:AI108" si="15">COUNTIF(E$85:E$103,$D$108)</f>
        <v>0</v>
      </c>
      <c r="F108" s="265">
        <f t="shared" si="15"/>
        <v>0</v>
      </c>
      <c r="G108" s="265">
        <f t="shared" si="15"/>
        <v>0</v>
      </c>
      <c r="H108" s="265">
        <f t="shared" si="15"/>
        <v>0</v>
      </c>
      <c r="I108" s="265">
        <f t="shared" si="15"/>
        <v>0</v>
      </c>
      <c r="J108" s="265">
        <f t="shared" si="15"/>
        <v>0</v>
      </c>
      <c r="K108" s="265">
        <f t="shared" si="15"/>
        <v>0</v>
      </c>
      <c r="L108" s="265">
        <f t="shared" si="15"/>
        <v>0</v>
      </c>
      <c r="M108" s="265">
        <f t="shared" si="15"/>
        <v>0</v>
      </c>
      <c r="N108" s="265">
        <f t="shared" si="15"/>
        <v>0</v>
      </c>
      <c r="O108" s="265">
        <f t="shared" si="15"/>
        <v>0</v>
      </c>
      <c r="P108" s="265">
        <f t="shared" si="15"/>
        <v>0</v>
      </c>
      <c r="Q108" s="265">
        <f t="shared" si="15"/>
        <v>0</v>
      </c>
      <c r="R108" s="265">
        <f t="shared" si="15"/>
        <v>0</v>
      </c>
      <c r="S108" s="265">
        <f t="shared" si="15"/>
        <v>0</v>
      </c>
      <c r="T108" s="265">
        <f t="shared" si="15"/>
        <v>0</v>
      </c>
      <c r="U108" s="265">
        <f t="shared" si="15"/>
        <v>0</v>
      </c>
      <c r="V108" s="265">
        <f t="shared" si="15"/>
        <v>0</v>
      </c>
      <c r="W108" s="265">
        <f t="shared" si="15"/>
        <v>0</v>
      </c>
      <c r="X108" s="265">
        <f t="shared" si="15"/>
        <v>0</v>
      </c>
      <c r="Y108" s="265">
        <f t="shared" si="15"/>
        <v>0</v>
      </c>
      <c r="Z108" s="265">
        <f t="shared" si="15"/>
        <v>0</v>
      </c>
      <c r="AA108" s="265">
        <f t="shared" si="15"/>
        <v>0</v>
      </c>
      <c r="AB108" s="265">
        <f t="shared" si="15"/>
        <v>0</v>
      </c>
      <c r="AC108" s="265">
        <f t="shared" si="15"/>
        <v>0</v>
      </c>
      <c r="AD108" s="265">
        <f t="shared" si="15"/>
        <v>0</v>
      </c>
      <c r="AE108" s="265">
        <f t="shared" si="15"/>
        <v>0</v>
      </c>
      <c r="AF108" s="265">
        <f t="shared" si="15"/>
        <v>0</v>
      </c>
      <c r="AG108" s="265">
        <f t="shared" si="15"/>
        <v>0</v>
      </c>
      <c r="AH108" s="265">
        <f t="shared" si="15"/>
        <v>0</v>
      </c>
      <c r="AI108" s="265">
        <f t="shared" si="15"/>
        <v>0</v>
      </c>
      <c r="AJ108" s="266"/>
      <c r="AK108" s="266"/>
    </row>
    <row r="109" spans="1:37">
      <c r="A109" s="267"/>
      <c r="B109" s="267"/>
      <c r="C109" s="268"/>
      <c r="D109" s="268"/>
      <c r="E109" s="269"/>
      <c r="F109" s="269"/>
      <c r="G109" s="269"/>
      <c r="H109" s="269"/>
      <c r="I109" s="269"/>
      <c r="J109" s="269"/>
      <c r="K109" s="269"/>
      <c r="L109" s="269"/>
      <c r="M109" s="269"/>
      <c r="N109" s="269"/>
      <c r="O109" s="269"/>
      <c r="P109" s="269"/>
      <c r="Q109" s="269"/>
      <c r="R109" s="269"/>
      <c r="S109" s="269"/>
      <c r="T109" s="269"/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/>
      <c r="AF109" s="269"/>
      <c r="AG109" s="269"/>
      <c r="AH109" s="269"/>
      <c r="AI109" s="269"/>
      <c r="AJ109" s="266"/>
      <c r="AK109" s="266"/>
    </row>
    <row r="110" spans="1:37">
      <c r="A110" s="139" t="s">
        <v>32</v>
      </c>
      <c r="B110" s="198"/>
      <c r="C110" s="270">
        <f>SUM(AJ85:AJ103)</f>
        <v>0</v>
      </c>
      <c r="D110" s="271"/>
      <c r="E110" s="272">
        <f t="shared" ref="E110:AC110" si="16">SUM(G85:G103)</f>
        <v>0</v>
      </c>
      <c r="F110" s="272">
        <f t="shared" si="16"/>
        <v>0</v>
      </c>
      <c r="G110" s="272">
        <f t="shared" si="16"/>
        <v>0</v>
      </c>
      <c r="H110" s="272">
        <f t="shared" si="16"/>
        <v>0</v>
      </c>
      <c r="I110" s="272">
        <f t="shared" si="16"/>
        <v>0</v>
      </c>
      <c r="J110" s="272">
        <f t="shared" si="16"/>
        <v>0</v>
      </c>
      <c r="K110" s="272">
        <f t="shared" si="16"/>
        <v>0</v>
      </c>
      <c r="L110" s="272">
        <f t="shared" si="16"/>
        <v>0</v>
      </c>
      <c r="M110" s="272">
        <f t="shared" si="16"/>
        <v>0</v>
      </c>
      <c r="N110" s="272">
        <f t="shared" si="16"/>
        <v>0</v>
      </c>
      <c r="O110" s="272">
        <f t="shared" si="16"/>
        <v>0</v>
      </c>
      <c r="P110" s="272">
        <f t="shared" si="16"/>
        <v>0</v>
      </c>
      <c r="Q110" s="272">
        <f t="shared" si="16"/>
        <v>0</v>
      </c>
      <c r="R110" s="272">
        <f t="shared" si="16"/>
        <v>0</v>
      </c>
      <c r="S110" s="272">
        <f t="shared" si="16"/>
        <v>0</v>
      </c>
      <c r="T110" s="272">
        <f t="shared" si="16"/>
        <v>0</v>
      </c>
      <c r="U110" s="272">
        <f t="shared" si="16"/>
        <v>0</v>
      </c>
      <c r="V110" s="272">
        <f t="shared" si="16"/>
        <v>0</v>
      </c>
      <c r="W110" s="272">
        <f t="shared" si="16"/>
        <v>0</v>
      </c>
      <c r="X110" s="272">
        <f t="shared" si="16"/>
        <v>0</v>
      </c>
      <c r="Y110" s="272">
        <f t="shared" si="16"/>
        <v>0</v>
      </c>
      <c r="Z110" s="272">
        <f t="shared" si="16"/>
        <v>0</v>
      </c>
      <c r="AA110" s="272">
        <f t="shared" si="16"/>
        <v>0</v>
      </c>
      <c r="AB110" s="272">
        <f t="shared" si="16"/>
        <v>0</v>
      </c>
      <c r="AC110" s="272">
        <f t="shared" si="16"/>
        <v>0</v>
      </c>
      <c r="AD110" s="272">
        <f>SUM(AJ85:AJ103)</f>
        <v>0</v>
      </c>
      <c r="AE110" s="272">
        <f>SUM(AK85:AK103)</f>
        <v>0</v>
      </c>
      <c r="AF110" s="272">
        <f>SUM(AJ85:AJ103)</f>
        <v>0</v>
      </c>
      <c r="AG110" s="272">
        <f>SUM(AK85:AK103)</f>
        <v>0</v>
      </c>
      <c r="AH110" s="272">
        <f>SUM(AL85:AL103)</f>
        <v>0</v>
      </c>
      <c r="AI110" s="272">
        <f>SUM(AM85:AM103)</f>
        <v>0</v>
      </c>
      <c r="AJ110" s="273">
        <f>SUM(F110:AC110)</f>
        <v>0</v>
      </c>
      <c r="AK110" s="133" t="s">
        <v>33</v>
      </c>
    </row>
    <row r="111" spans="1:37">
      <c r="A111" s="274" t="s">
        <v>34</v>
      </c>
      <c r="B111" s="275"/>
      <c r="C111" s="276">
        <f>SUM(AK85:AK103)</f>
        <v>0</v>
      </c>
      <c r="D111" s="271"/>
      <c r="E111" s="277" t="str">
        <f t="shared" ref="E111:AI111" si="17">IF(E110=12,1,"ERRORE")</f>
        <v>ERRORE</v>
      </c>
      <c r="F111" s="277" t="str">
        <f t="shared" si="17"/>
        <v>ERRORE</v>
      </c>
      <c r="G111" s="277" t="str">
        <f t="shared" si="17"/>
        <v>ERRORE</v>
      </c>
      <c r="H111" s="277" t="str">
        <f t="shared" si="17"/>
        <v>ERRORE</v>
      </c>
      <c r="I111" s="277" t="str">
        <f t="shared" si="17"/>
        <v>ERRORE</v>
      </c>
      <c r="J111" s="277" t="str">
        <f t="shared" si="17"/>
        <v>ERRORE</v>
      </c>
      <c r="K111" s="277" t="str">
        <f t="shared" si="17"/>
        <v>ERRORE</v>
      </c>
      <c r="L111" s="277" t="str">
        <f t="shared" si="17"/>
        <v>ERRORE</v>
      </c>
      <c r="M111" s="277" t="str">
        <f t="shared" si="17"/>
        <v>ERRORE</v>
      </c>
      <c r="N111" s="277" t="str">
        <f t="shared" si="17"/>
        <v>ERRORE</v>
      </c>
      <c r="O111" s="277" t="str">
        <f t="shared" si="17"/>
        <v>ERRORE</v>
      </c>
      <c r="P111" s="277" t="str">
        <f t="shared" si="17"/>
        <v>ERRORE</v>
      </c>
      <c r="Q111" s="277" t="str">
        <f t="shared" si="17"/>
        <v>ERRORE</v>
      </c>
      <c r="R111" s="277" t="str">
        <f t="shared" si="17"/>
        <v>ERRORE</v>
      </c>
      <c r="S111" s="277" t="str">
        <f t="shared" si="17"/>
        <v>ERRORE</v>
      </c>
      <c r="T111" s="277" t="str">
        <f t="shared" si="17"/>
        <v>ERRORE</v>
      </c>
      <c r="U111" s="277" t="str">
        <f t="shared" si="17"/>
        <v>ERRORE</v>
      </c>
      <c r="V111" s="277" t="str">
        <f t="shared" si="17"/>
        <v>ERRORE</v>
      </c>
      <c r="W111" s="277" t="str">
        <f t="shared" si="17"/>
        <v>ERRORE</v>
      </c>
      <c r="X111" s="277" t="str">
        <f t="shared" si="17"/>
        <v>ERRORE</v>
      </c>
      <c r="Y111" s="277" t="str">
        <f t="shared" si="17"/>
        <v>ERRORE</v>
      </c>
      <c r="Z111" s="277" t="str">
        <f t="shared" si="17"/>
        <v>ERRORE</v>
      </c>
      <c r="AA111" s="277" t="str">
        <f t="shared" si="17"/>
        <v>ERRORE</v>
      </c>
      <c r="AB111" s="277" t="str">
        <f t="shared" si="17"/>
        <v>ERRORE</v>
      </c>
      <c r="AC111" s="277" t="str">
        <f t="shared" si="17"/>
        <v>ERRORE</v>
      </c>
      <c r="AD111" s="277" t="str">
        <f t="shared" si="17"/>
        <v>ERRORE</v>
      </c>
      <c r="AE111" s="277" t="str">
        <f t="shared" si="17"/>
        <v>ERRORE</v>
      </c>
      <c r="AF111" s="277" t="str">
        <f t="shared" si="17"/>
        <v>ERRORE</v>
      </c>
      <c r="AG111" s="277" t="str">
        <f t="shared" si="17"/>
        <v>ERRORE</v>
      </c>
      <c r="AH111" s="277" t="str">
        <f t="shared" si="17"/>
        <v>ERRORE</v>
      </c>
      <c r="AI111" s="277" t="str">
        <f t="shared" si="17"/>
        <v>ERRORE</v>
      </c>
      <c r="AJ111" s="278">
        <f>SUM(AJ85:AK103)</f>
        <v>0</v>
      </c>
      <c r="AK111" s="133" t="s">
        <v>35</v>
      </c>
    </row>
    <row r="112" spans="1:37">
      <c r="A112" s="139" t="s">
        <v>36</v>
      </c>
      <c r="B112" s="198"/>
      <c r="C112" s="141">
        <f>SUM(C110:C111)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 t="s">
        <v>64</v>
      </c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</row>
    <row r="114" spans="1:38">
      <c r="B114" s="75"/>
      <c r="C114" s="76"/>
      <c r="D114" s="76"/>
      <c r="E114" s="76"/>
      <c r="F114" s="76"/>
      <c r="G114" s="77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</row>
    <row r="115" spans="1:38">
      <c r="C115" s="16"/>
      <c r="D115" s="17"/>
      <c r="E115" s="18">
        <v>1</v>
      </c>
      <c r="F115" s="18">
        <v>2</v>
      </c>
      <c r="G115" s="18">
        <v>3</v>
      </c>
      <c r="H115" s="18">
        <v>4</v>
      </c>
      <c r="I115" s="18">
        <v>5</v>
      </c>
      <c r="J115" s="18">
        <v>6</v>
      </c>
      <c r="K115" s="18">
        <v>7</v>
      </c>
      <c r="L115" s="18">
        <v>8</v>
      </c>
      <c r="M115" s="18">
        <v>9</v>
      </c>
      <c r="N115" s="18">
        <v>10</v>
      </c>
      <c r="O115" s="18">
        <v>11</v>
      </c>
      <c r="P115" s="18">
        <v>12</v>
      </c>
      <c r="Q115" s="18">
        <v>13</v>
      </c>
      <c r="R115" s="18">
        <v>14</v>
      </c>
      <c r="S115" s="18">
        <v>15</v>
      </c>
      <c r="T115" s="18">
        <v>16</v>
      </c>
      <c r="U115" s="18">
        <v>17</v>
      </c>
      <c r="V115" s="18">
        <v>18</v>
      </c>
      <c r="W115" s="18">
        <v>19</v>
      </c>
      <c r="X115" s="18">
        <v>20</v>
      </c>
      <c r="Y115" s="18">
        <v>21</v>
      </c>
      <c r="Z115" s="18">
        <v>22</v>
      </c>
      <c r="AA115" s="18">
        <v>23</v>
      </c>
      <c r="AB115" s="18">
        <v>24</v>
      </c>
      <c r="AC115" s="279">
        <v>25</v>
      </c>
      <c r="AD115" s="18">
        <v>26</v>
      </c>
      <c r="AE115" s="18">
        <v>27</v>
      </c>
      <c r="AF115" s="279">
        <v>28</v>
      </c>
      <c r="AG115" s="18">
        <v>29</v>
      </c>
      <c r="AH115" s="202">
        <v>30</v>
      </c>
      <c r="AI115" s="202">
        <v>31</v>
      </c>
      <c r="AJ115" s="17"/>
      <c r="AK115" s="17"/>
    </row>
    <row r="116" spans="1:38">
      <c r="B116" s="15" t="s">
        <v>2</v>
      </c>
      <c r="C116" s="280" t="s">
        <v>65</v>
      </c>
      <c r="D116" s="22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9"/>
      <c r="U116" s="149"/>
      <c r="V116" s="148"/>
      <c r="W116" s="148"/>
      <c r="X116" s="148"/>
      <c r="Y116" s="148"/>
      <c r="Z116" s="148"/>
      <c r="AA116" s="148"/>
      <c r="AB116" s="148"/>
      <c r="AC116" s="149"/>
      <c r="AD116" s="148"/>
      <c r="AE116" s="148"/>
      <c r="AF116" s="148"/>
      <c r="AG116" s="148"/>
      <c r="AH116" s="148"/>
      <c r="AI116" s="20"/>
      <c r="AJ116" s="82" t="s">
        <v>4</v>
      </c>
      <c r="AK116" s="28" t="s">
        <v>5</v>
      </c>
    </row>
    <row r="117" spans="1:38" ht="12.75" customHeight="1">
      <c r="B117" s="83"/>
      <c r="C117" s="9" t="s">
        <v>66</v>
      </c>
      <c r="D117" s="30" t="s">
        <v>7</v>
      </c>
      <c r="E117" s="169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5"/>
      <c r="U117" s="155"/>
      <c r="V117" s="153"/>
      <c r="W117" s="153"/>
      <c r="X117" s="153"/>
      <c r="Y117" s="153"/>
      <c r="Z117" s="153"/>
      <c r="AA117" s="153"/>
      <c r="AB117" s="153"/>
      <c r="AC117" s="155"/>
      <c r="AD117" s="153"/>
      <c r="AE117" s="153"/>
      <c r="AF117" s="153"/>
      <c r="AG117" s="153"/>
      <c r="AH117" s="153"/>
      <c r="AI117" s="69"/>
      <c r="AJ117" s="32"/>
      <c r="AK117" s="33"/>
    </row>
    <row r="118" spans="1:38">
      <c r="B118" s="281">
        <v>1020</v>
      </c>
      <c r="C118" s="9"/>
      <c r="D118" s="35" t="s">
        <v>8</v>
      </c>
      <c r="E118" s="282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60"/>
      <c r="U118" s="160"/>
      <c r="V118" s="159"/>
      <c r="W118" s="159"/>
      <c r="X118" s="159"/>
      <c r="Y118" s="159"/>
      <c r="Z118" s="159"/>
      <c r="AA118" s="159"/>
      <c r="AB118" s="159"/>
      <c r="AC118" s="160"/>
      <c r="AD118" s="159"/>
      <c r="AE118" s="159"/>
      <c r="AF118" s="159"/>
      <c r="AG118" s="159"/>
      <c r="AH118" s="159"/>
      <c r="AI118" s="161"/>
      <c r="AJ118" s="37">
        <f>SUM(F118:AE118)</f>
        <v>0</v>
      </c>
      <c r="AK118" s="38">
        <f>SUM(F119:AE119)</f>
        <v>0</v>
      </c>
    </row>
    <row r="119" spans="1:38">
      <c r="A119" s="39"/>
      <c r="B119" s="283"/>
      <c r="C119" s="284">
        <f>SUM(AJ117:AK119)</f>
        <v>0</v>
      </c>
      <c r="D119" s="42" t="s">
        <v>9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6"/>
      <c r="U119" s="166"/>
      <c r="V119" s="165"/>
      <c r="W119" s="165"/>
      <c r="X119" s="165"/>
      <c r="Y119" s="165"/>
      <c r="Z119" s="165"/>
      <c r="AA119" s="165"/>
      <c r="AB119" s="165"/>
      <c r="AC119" s="166"/>
      <c r="AD119" s="165"/>
      <c r="AE119" s="165"/>
      <c r="AF119" s="165"/>
      <c r="AG119" s="165"/>
      <c r="AH119" s="165"/>
      <c r="AI119" s="167"/>
      <c r="AJ119" s="45"/>
      <c r="AK119" s="33"/>
    </row>
    <row r="120" spans="1:38">
      <c r="B120" s="285"/>
      <c r="C120" s="8" t="s">
        <v>67</v>
      </c>
      <c r="D120" s="30" t="s">
        <v>7</v>
      </c>
      <c r="E120" s="153"/>
      <c r="F120" s="153"/>
      <c r="G120" s="153"/>
      <c r="H120" s="169"/>
      <c r="I120" s="153"/>
      <c r="J120" s="153"/>
      <c r="K120" s="169"/>
      <c r="L120" s="169"/>
      <c r="M120" s="153"/>
      <c r="N120" s="153"/>
      <c r="O120" s="153"/>
      <c r="P120" s="153"/>
      <c r="Q120" s="153"/>
      <c r="R120" s="153"/>
      <c r="S120" s="153"/>
      <c r="T120" s="155"/>
      <c r="U120" s="155"/>
      <c r="V120" s="153"/>
      <c r="W120" s="153"/>
      <c r="X120" s="153"/>
      <c r="Y120" s="169"/>
      <c r="Z120" s="153"/>
      <c r="AA120" s="153"/>
      <c r="AB120" s="153"/>
      <c r="AC120" s="155"/>
      <c r="AD120" s="153"/>
      <c r="AE120" s="153"/>
      <c r="AF120" s="153"/>
      <c r="AG120" s="153"/>
      <c r="AH120" s="153"/>
      <c r="AI120" s="69"/>
      <c r="AJ120" s="32"/>
      <c r="AK120" s="33"/>
    </row>
    <row r="121" spans="1:38">
      <c r="B121" s="281">
        <v>1600</v>
      </c>
      <c r="C121" s="8"/>
      <c r="D121" s="35" t="s">
        <v>8</v>
      </c>
      <c r="E121" s="159"/>
      <c r="F121" s="159"/>
      <c r="G121" s="159"/>
      <c r="H121" s="286"/>
      <c r="I121" s="159"/>
      <c r="J121" s="171"/>
      <c r="K121" s="287"/>
      <c r="L121" s="286"/>
      <c r="M121" s="159"/>
      <c r="N121" s="159"/>
      <c r="O121" s="159"/>
      <c r="P121" s="159"/>
      <c r="Q121" s="159"/>
      <c r="R121" s="159"/>
      <c r="S121" s="159"/>
      <c r="T121" s="160"/>
      <c r="U121" s="160"/>
      <c r="V121" s="159"/>
      <c r="W121" s="159"/>
      <c r="X121" s="159"/>
      <c r="Y121" s="159"/>
      <c r="Z121" s="159"/>
      <c r="AA121" s="159"/>
      <c r="AB121" s="159"/>
      <c r="AC121" s="160"/>
      <c r="AD121" s="159"/>
      <c r="AE121" s="159"/>
      <c r="AF121" s="159"/>
      <c r="AG121" s="159"/>
      <c r="AH121" s="159"/>
      <c r="AI121" s="161"/>
      <c r="AJ121" s="37">
        <f>SUM(F121:AE121)</f>
        <v>0</v>
      </c>
      <c r="AK121" s="38">
        <f>SUM(F122:AE122)</f>
        <v>0</v>
      </c>
    </row>
    <row r="122" spans="1:38">
      <c r="A122" s="39"/>
      <c r="B122" s="283"/>
      <c r="C122" s="284">
        <f>SUM(AJ120:AK122)</f>
        <v>0</v>
      </c>
      <c r="D122" s="42" t="s">
        <v>9</v>
      </c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  <c r="T122" s="166"/>
      <c r="U122" s="166"/>
      <c r="V122" s="165"/>
      <c r="W122" s="165"/>
      <c r="X122" s="165"/>
      <c r="Y122" s="165"/>
      <c r="Z122" s="165"/>
      <c r="AA122" s="165"/>
      <c r="AB122" s="165"/>
      <c r="AC122" s="166"/>
      <c r="AD122" s="165"/>
      <c r="AE122" s="165"/>
      <c r="AF122" s="165"/>
      <c r="AG122" s="165"/>
      <c r="AH122" s="165"/>
      <c r="AI122" s="167"/>
      <c r="AJ122" s="45"/>
      <c r="AK122" s="33"/>
    </row>
    <row r="123" spans="1:38">
      <c r="B123" s="285"/>
      <c r="C123" s="8" t="s">
        <v>68</v>
      </c>
      <c r="D123" s="152" t="s">
        <v>7</v>
      </c>
      <c r="E123" s="153"/>
      <c r="F123" s="169"/>
      <c r="G123" s="153"/>
      <c r="H123" s="153"/>
      <c r="I123" s="153"/>
      <c r="J123" s="153"/>
      <c r="K123" s="153"/>
      <c r="L123" s="153"/>
      <c r="M123" s="153"/>
      <c r="N123" s="153"/>
      <c r="O123" s="153"/>
      <c r="P123" s="153"/>
      <c r="Q123" s="153"/>
      <c r="R123" s="169"/>
      <c r="S123" s="153"/>
      <c r="T123" s="155"/>
      <c r="U123" s="155"/>
      <c r="V123" s="153"/>
      <c r="W123" s="153"/>
      <c r="X123" s="153"/>
      <c r="Y123" s="153"/>
      <c r="Z123" s="153"/>
      <c r="AA123" s="153"/>
      <c r="AB123" s="153"/>
      <c r="AC123" s="155"/>
      <c r="AD123" s="153"/>
      <c r="AE123" s="153"/>
      <c r="AF123" s="153"/>
      <c r="AG123" s="153"/>
      <c r="AH123" s="153"/>
      <c r="AI123" s="69"/>
      <c r="AJ123" s="32"/>
      <c r="AK123" s="33"/>
    </row>
    <row r="124" spans="1:38">
      <c r="B124" s="281">
        <v>1644</v>
      </c>
      <c r="C124" s="8"/>
      <c r="D124" s="158" t="s">
        <v>8</v>
      </c>
      <c r="E124" s="159"/>
      <c r="F124" s="171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71"/>
      <c r="S124" s="159"/>
      <c r="T124" s="160"/>
      <c r="U124" s="160"/>
      <c r="V124" s="159"/>
      <c r="W124" s="159"/>
      <c r="X124" s="159"/>
      <c r="Y124" s="159"/>
      <c r="Z124" s="159"/>
      <c r="AA124" s="159"/>
      <c r="AB124" s="159"/>
      <c r="AC124" s="160"/>
      <c r="AD124" s="159"/>
      <c r="AE124" s="159"/>
      <c r="AF124" s="159"/>
      <c r="AG124" s="159"/>
      <c r="AH124" s="159"/>
      <c r="AI124" s="161"/>
      <c r="AJ124" s="37">
        <f>SUM(F124:AE124)</f>
        <v>0</v>
      </c>
      <c r="AK124" s="38">
        <f>SUM(F125:AE125)</f>
        <v>0</v>
      </c>
    </row>
    <row r="125" spans="1:38">
      <c r="A125" s="39"/>
      <c r="B125" s="283"/>
      <c r="C125" s="284">
        <f>SUM(AJ123:AK125)</f>
        <v>0</v>
      </c>
      <c r="D125" s="164" t="s">
        <v>9</v>
      </c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5"/>
      <c r="R125" s="165"/>
      <c r="S125" s="165"/>
      <c r="T125" s="166"/>
      <c r="U125" s="166"/>
      <c r="V125" s="165"/>
      <c r="W125" s="165"/>
      <c r="X125" s="165"/>
      <c r="Y125" s="165"/>
      <c r="Z125" s="165"/>
      <c r="AA125" s="165"/>
      <c r="AB125" s="165"/>
      <c r="AC125" s="166"/>
      <c r="AD125" s="165"/>
      <c r="AE125" s="165"/>
      <c r="AF125" s="165"/>
      <c r="AG125" s="165"/>
      <c r="AH125" s="165"/>
      <c r="AI125" s="167"/>
      <c r="AJ125" s="45"/>
      <c r="AK125" s="33"/>
    </row>
    <row r="126" spans="1:38">
      <c r="B126" s="285"/>
      <c r="C126" s="8" t="s">
        <v>69</v>
      </c>
      <c r="D126" s="152" t="s">
        <v>7</v>
      </c>
      <c r="E126" s="153"/>
      <c r="F126" s="169"/>
      <c r="G126" s="153"/>
      <c r="H126" s="153"/>
      <c r="I126" s="153"/>
      <c r="J126" s="169"/>
      <c r="K126" s="169"/>
      <c r="L126" s="153"/>
      <c r="M126" s="153"/>
      <c r="N126" s="153"/>
      <c r="O126" s="169"/>
      <c r="P126" s="153"/>
      <c r="Q126" s="169"/>
      <c r="R126" s="169"/>
      <c r="S126" s="169"/>
      <c r="T126" s="155"/>
      <c r="U126" s="288"/>
      <c r="V126" s="169"/>
      <c r="W126" s="169"/>
      <c r="X126" s="153"/>
      <c r="Y126" s="153"/>
      <c r="Z126" s="153"/>
      <c r="AA126" s="153"/>
      <c r="AB126" s="153"/>
      <c r="AC126" s="155"/>
      <c r="AD126" s="153"/>
      <c r="AE126" s="153"/>
      <c r="AF126" s="153"/>
      <c r="AG126" s="153"/>
      <c r="AH126" s="153"/>
      <c r="AI126" s="69"/>
      <c r="AJ126" s="32"/>
      <c r="AK126" s="33"/>
    </row>
    <row r="127" spans="1:38">
      <c r="B127" s="281">
        <v>1579</v>
      </c>
      <c r="C127" s="8"/>
      <c r="D127" s="158" t="s">
        <v>8</v>
      </c>
      <c r="E127" s="159"/>
      <c r="F127" s="171"/>
      <c r="G127" s="159"/>
      <c r="H127" s="159"/>
      <c r="I127" s="159"/>
      <c r="J127" s="286"/>
      <c r="K127" s="171"/>
      <c r="L127" s="159"/>
      <c r="M127" s="159"/>
      <c r="N127" s="159"/>
      <c r="O127" s="159"/>
      <c r="P127" s="159"/>
      <c r="Q127" s="159"/>
      <c r="R127" s="159"/>
      <c r="S127" s="282"/>
      <c r="T127" s="160"/>
      <c r="U127" s="160"/>
      <c r="V127" s="286"/>
      <c r="W127" s="286"/>
      <c r="X127" s="159"/>
      <c r="Y127" s="159"/>
      <c r="Z127" s="159"/>
      <c r="AA127" s="159"/>
      <c r="AB127" s="159"/>
      <c r="AC127" s="160"/>
      <c r="AD127" s="159"/>
      <c r="AE127" s="159"/>
      <c r="AF127" s="159"/>
      <c r="AG127" s="159"/>
      <c r="AH127" s="159"/>
      <c r="AI127" s="161"/>
      <c r="AJ127" s="37">
        <f>SUM(F127:AE127)</f>
        <v>0</v>
      </c>
      <c r="AK127" s="38">
        <f>SUM(F128:AE128)</f>
        <v>0</v>
      </c>
    </row>
    <row r="128" spans="1:38">
      <c r="A128" s="39"/>
      <c r="B128" s="283"/>
      <c r="C128" s="284">
        <f>SUM(AJ126:AK128)</f>
        <v>0</v>
      </c>
      <c r="D128" s="164" t="s">
        <v>9</v>
      </c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5"/>
      <c r="R128" s="165"/>
      <c r="S128" s="165"/>
      <c r="T128" s="166"/>
      <c r="U128" s="166"/>
      <c r="V128" s="165"/>
      <c r="W128" s="165"/>
      <c r="X128" s="165"/>
      <c r="Y128" s="165"/>
      <c r="Z128" s="165"/>
      <c r="AA128" s="165"/>
      <c r="AB128" s="165"/>
      <c r="AC128" s="166"/>
      <c r="AD128" s="165"/>
      <c r="AE128" s="165"/>
      <c r="AF128" s="165"/>
      <c r="AG128" s="165"/>
      <c r="AH128" s="165"/>
      <c r="AI128" s="167"/>
      <c r="AJ128" s="45"/>
      <c r="AK128" s="33"/>
      <c r="AL128" s="145"/>
    </row>
    <row r="129" spans="1:38" ht="12.75" customHeight="1">
      <c r="B129" s="285"/>
      <c r="C129" s="12" t="s">
        <v>43</v>
      </c>
      <c r="D129" s="152" t="s">
        <v>7</v>
      </c>
      <c r="E129" s="289"/>
      <c r="F129" s="169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5"/>
      <c r="U129" s="155"/>
      <c r="V129" s="153"/>
      <c r="W129" s="153"/>
      <c r="X129" s="153"/>
      <c r="Y129" s="153"/>
      <c r="Z129" s="153"/>
      <c r="AA129" s="153"/>
      <c r="AB129" s="153"/>
      <c r="AC129" s="155"/>
      <c r="AD129" s="153"/>
      <c r="AE129" s="153"/>
      <c r="AF129" s="153"/>
      <c r="AG129" s="153"/>
      <c r="AH129" s="153"/>
      <c r="AI129" s="69"/>
      <c r="AJ129" s="32"/>
      <c r="AK129" s="33"/>
      <c r="AL129" s="257"/>
    </row>
    <row r="130" spans="1:38" ht="12.75" customHeight="1">
      <c r="B130" s="281">
        <v>1802</v>
      </c>
      <c r="C130" s="12"/>
      <c r="D130" s="158" t="s">
        <v>8</v>
      </c>
      <c r="E130" s="171"/>
      <c r="F130" s="171"/>
      <c r="G130" s="159"/>
      <c r="H130" s="171"/>
      <c r="I130" s="159"/>
      <c r="J130" s="171"/>
      <c r="K130" s="171"/>
      <c r="L130" s="171"/>
      <c r="M130" s="159"/>
      <c r="N130" s="159"/>
      <c r="O130" s="171"/>
      <c r="P130" s="159"/>
      <c r="Q130" s="171"/>
      <c r="R130" s="171"/>
      <c r="S130" s="171"/>
      <c r="T130" s="160"/>
      <c r="U130" s="290"/>
      <c r="V130" s="171"/>
      <c r="W130" s="171"/>
      <c r="X130" s="159"/>
      <c r="Y130" s="171"/>
      <c r="Z130" s="159"/>
      <c r="AA130" s="159"/>
      <c r="AB130" s="159"/>
      <c r="AC130" s="160"/>
      <c r="AD130" s="159"/>
      <c r="AE130" s="159"/>
      <c r="AF130" s="159"/>
      <c r="AG130" s="159"/>
      <c r="AH130" s="159"/>
      <c r="AI130" s="161"/>
      <c r="AJ130" s="37">
        <f>SUM(F130:AE130)</f>
        <v>0</v>
      </c>
      <c r="AK130" s="38">
        <f>SUM(F131:AE131)</f>
        <v>0</v>
      </c>
    </row>
    <row r="131" spans="1:38">
      <c r="A131" s="39"/>
      <c r="B131" s="97"/>
      <c r="C131" s="284">
        <f>SUM(AJ129:AK131)</f>
        <v>0</v>
      </c>
      <c r="D131" s="164" t="s">
        <v>9</v>
      </c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6"/>
      <c r="U131" s="166"/>
      <c r="V131" s="165"/>
      <c r="W131" s="165"/>
      <c r="X131" s="165"/>
      <c r="Y131" s="165"/>
      <c r="Z131" s="165"/>
      <c r="AA131" s="165"/>
      <c r="AB131" s="165"/>
      <c r="AC131" s="166"/>
      <c r="AD131" s="165"/>
      <c r="AE131" s="165"/>
      <c r="AF131" s="165"/>
      <c r="AG131" s="165"/>
      <c r="AH131" s="165"/>
      <c r="AI131" s="167"/>
      <c r="AJ131" s="45"/>
      <c r="AK131" s="33"/>
    </row>
    <row r="132" spans="1:38">
      <c r="B132" s="83"/>
      <c r="C132" s="12" t="s">
        <v>42</v>
      </c>
      <c r="D132" s="152" t="s">
        <v>7</v>
      </c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5"/>
      <c r="U132" s="155"/>
      <c r="V132" s="153"/>
      <c r="W132" s="153"/>
      <c r="X132" s="153"/>
      <c r="Y132" s="153"/>
      <c r="Z132" s="153"/>
      <c r="AA132" s="153"/>
      <c r="AB132" s="153"/>
      <c r="AC132" s="155"/>
      <c r="AD132" s="153"/>
      <c r="AE132" s="153"/>
      <c r="AF132" s="153"/>
      <c r="AG132" s="153"/>
      <c r="AH132" s="153"/>
      <c r="AI132" s="69"/>
      <c r="AJ132" s="32"/>
      <c r="AK132" s="33"/>
    </row>
    <row r="133" spans="1:38">
      <c r="B133" s="91"/>
      <c r="C133" s="12"/>
      <c r="D133" s="158" t="s">
        <v>8</v>
      </c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60"/>
      <c r="U133" s="160"/>
      <c r="V133" s="159"/>
      <c r="W133" s="159"/>
      <c r="X133" s="159"/>
      <c r="Y133" s="159"/>
      <c r="Z133" s="159"/>
      <c r="AA133" s="159"/>
      <c r="AB133" s="159"/>
      <c r="AC133" s="160"/>
      <c r="AD133" s="159"/>
      <c r="AE133" s="159"/>
      <c r="AF133" s="159"/>
      <c r="AG133" s="159"/>
      <c r="AH133" s="159"/>
      <c r="AI133" s="161"/>
      <c r="AJ133" s="37">
        <f>SUM(F133:AE133)</f>
        <v>0</v>
      </c>
      <c r="AK133" s="38">
        <f>SUM(F134:AE134)</f>
        <v>0</v>
      </c>
    </row>
    <row r="134" spans="1:38">
      <c r="A134" s="39"/>
      <c r="B134" s="97"/>
      <c r="C134" s="284">
        <f>SUM(AJ132:AK134)</f>
        <v>0</v>
      </c>
      <c r="D134" s="164" t="s">
        <v>9</v>
      </c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6"/>
      <c r="U134" s="166"/>
      <c r="V134" s="165"/>
      <c r="W134" s="165"/>
      <c r="X134" s="165"/>
      <c r="Y134" s="165"/>
      <c r="Z134" s="165"/>
      <c r="AA134" s="165"/>
      <c r="AB134" s="165"/>
      <c r="AC134" s="166"/>
      <c r="AD134" s="165"/>
      <c r="AE134" s="165"/>
      <c r="AF134" s="165"/>
      <c r="AG134" s="165"/>
      <c r="AH134" s="165"/>
      <c r="AI134" s="167"/>
      <c r="AJ134" s="45"/>
      <c r="AK134" s="33"/>
    </row>
    <row r="135" spans="1:38">
      <c r="B135" s="83"/>
      <c r="C135" s="12" t="s">
        <v>11</v>
      </c>
      <c r="D135" s="30" t="s">
        <v>7</v>
      </c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91"/>
      <c r="AJ135" s="32"/>
      <c r="AK135" s="33"/>
    </row>
    <row r="136" spans="1:38">
      <c r="B136" s="91"/>
      <c r="C136" s="12"/>
      <c r="D136" s="35" t="s">
        <v>8</v>
      </c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92"/>
      <c r="AJ136" s="37">
        <f>SUM(F136:AE136)</f>
        <v>0</v>
      </c>
      <c r="AK136" s="38">
        <f>SUM(F137:AE137)</f>
        <v>0</v>
      </c>
    </row>
    <row r="137" spans="1:38">
      <c r="A137" s="39"/>
      <c r="B137" s="97"/>
      <c r="C137" s="284">
        <f>SUM(AJ135:AK137)</f>
        <v>0</v>
      </c>
      <c r="D137" s="42" t="s">
        <v>9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293"/>
      <c r="AJ137" s="105"/>
      <c r="AK137" s="33"/>
    </row>
    <row r="138" spans="1:38">
      <c r="B138" s="83"/>
      <c r="C138" s="7"/>
      <c r="D138" s="30" t="s">
        <v>7</v>
      </c>
      <c r="E138" s="232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32"/>
      <c r="Z138" s="232"/>
      <c r="AA138" s="232"/>
      <c r="AB138" s="232"/>
      <c r="AC138" s="232"/>
      <c r="AD138" s="232"/>
      <c r="AE138" s="232"/>
      <c r="AF138" s="232"/>
      <c r="AG138" s="232"/>
      <c r="AH138" s="232"/>
      <c r="AI138" s="291"/>
      <c r="AJ138" s="32"/>
      <c r="AK138" s="33"/>
    </row>
    <row r="139" spans="1:38">
      <c r="B139" s="91"/>
      <c r="C139" s="7"/>
      <c r="D139" s="35" t="s">
        <v>8</v>
      </c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92"/>
      <c r="AJ139" s="37">
        <f>SUM(F139:AE139)</f>
        <v>0</v>
      </c>
      <c r="AK139" s="38">
        <f>SUM(F140:AE140)</f>
        <v>0</v>
      </c>
    </row>
    <row r="140" spans="1:38">
      <c r="A140" s="39"/>
      <c r="B140" s="97"/>
      <c r="C140" s="284">
        <f>SUM(AJ138:AK140)</f>
        <v>0</v>
      </c>
      <c r="D140" s="42" t="s">
        <v>9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293"/>
      <c r="AJ140" s="105"/>
      <c r="AK140" s="33"/>
    </row>
    <row r="141" spans="1:38">
      <c r="A141" s="39"/>
      <c r="B141" s="294"/>
      <c r="C141" s="176"/>
      <c r="D141" s="177"/>
      <c r="E141" s="109"/>
      <c r="F141" s="110"/>
      <c r="G141" s="109"/>
      <c r="H141" s="110"/>
      <c r="I141" s="109"/>
      <c r="J141" s="109"/>
      <c r="K141" s="110"/>
      <c r="L141" s="109"/>
      <c r="M141" s="110"/>
      <c r="N141" s="110"/>
      <c r="O141" s="109"/>
      <c r="P141" s="109"/>
      <c r="Q141" s="110"/>
      <c r="R141" s="110"/>
      <c r="S141" s="109"/>
      <c r="T141" s="110"/>
      <c r="U141" s="109"/>
      <c r="V141" s="110"/>
      <c r="W141" s="109"/>
      <c r="X141" s="109"/>
      <c r="Y141" s="110"/>
      <c r="Z141" s="109"/>
      <c r="AA141" s="110"/>
      <c r="AB141" s="110"/>
      <c r="AC141" s="109"/>
      <c r="AD141" s="109"/>
      <c r="AE141" s="109"/>
      <c r="AF141" s="110"/>
      <c r="AG141" s="109"/>
      <c r="AH141" s="109"/>
      <c r="AI141" s="110"/>
      <c r="AJ141" s="111"/>
      <c r="AK141" s="111"/>
    </row>
    <row r="142" spans="1:38">
      <c r="A142" s="106" t="s">
        <v>4</v>
      </c>
      <c r="B142" s="178" t="s">
        <v>5</v>
      </c>
      <c r="C142" s="108" t="s">
        <v>27</v>
      </c>
      <c r="D142" s="109"/>
      <c r="E142" s="109"/>
      <c r="F142" s="110"/>
      <c r="G142" s="110"/>
      <c r="H142" s="110"/>
      <c r="I142" s="109"/>
      <c r="J142" s="109"/>
      <c r="K142" s="109"/>
      <c r="L142" s="109"/>
      <c r="M142" s="110"/>
      <c r="N142" s="110"/>
      <c r="O142" s="110"/>
      <c r="P142" s="109"/>
      <c r="Q142" s="109"/>
      <c r="R142" s="109"/>
      <c r="S142" s="109"/>
      <c r="T142" s="110"/>
      <c r="U142" s="110"/>
      <c r="V142" s="110"/>
      <c r="W142" s="109"/>
      <c r="X142" s="109"/>
      <c r="Y142" s="109"/>
      <c r="Z142" s="109"/>
      <c r="AA142" s="110"/>
      <c r="AB142" s="110"/>
      <c r="AC142" s="110"/>
      <c r="AD142" s="109"/>
      <c r="AE142" s="109"/>
      <c r="AF142" s="109"/>
      <c r="AG142" s="109"/>
      <c r="AH142" s="109"/>
      <c r="AI142" s="110"/>
      <c r="AJ142" s="111"/>
      <c r="AK142" s="111"/>
    </row>
    <row r="143" spans="1:38">
      <c r="A143" s="112">
        <v>8</v>
      </c>
      <c r="B143" s="179"/>
      <c r="C143" s="114" t="s">
        <v>70</v>
      </c>
      <c r="D143" s="115" t="s">
        <v>29</v>
      </c>
      <c r="E143" s="180">
        <f t="shared" ref="E143:AI143" si="18">COUNTIF(E$117:E$140,$D$143)</f>
        <v>0</v>
      </c>
      <c r="F143" s="180">
        <f t="shared" si="18"/>
        <v>0</v>
      </c>
      <c r="G143" s="180">
        <f t="shared" si="18"/>
        <v>0</v>
      </c>
      <c r="H143" s="180">
        <f t="shared" si="18"/>
        <v>0</v>
      </c>
      <c r="I143" s="180">
        <f t="shared" si="18"/>
        <v>0</v>
      </c>
      <c r="J143" s="180">
        <f t="shared" si="18"/>
        <v>0</v>
      </c>
      <c r="K143" s="180">
        <f t="shared" si="18"/>
        <v>0</v>
      </c>
      <c r="L143" s="180">
        <f t="shared" si="18"/>
        <v>0</v>
      </c>
      <c r="M143" s="180">
        <f t="shared" si="18"/>
        <v>0</v>
      </c>
      <c r="N143" s="180">
        <f t="shared" si="18"/>
        <v>0</v>
      </c>
      <c r="O143" s="180">
        <f t="shared" si="18"/>
        <v>0</v>
      </c>
      <c r="P143" s="180">
        <f t="shared" si="18"/>
        <v>0</v>
      </c>
      <c r="Q143" s="180">
        <f t="shared" si="18"/>
        <v>0</v>
      </c>
      <c r="R143" s="180">
        <f t="shared" si="18"/>
        <v>0</v>
      </c>
      <c r="S143" s="180">
        <f t="shared" si="18"/>
        <v>0</v>
      </c>
      <c r="T143" s="180">
        <f t="shared" si="18"/>
        <v>0</v>
      </c>
      <c r="U143" s="180">
        <f t="shared" si="18"/>
        <v>0</v>
      </c>
      <c r="V143" s="180">
        <f t="shared" si="18"/>
        <v>0</v>
      </c>
      <c r="W143" s="180">
        <f t="shared" si="18"/>
        <v>0</v>
      </c>
      <c r="X143" s="180">
        <f t="shared" si="18"/>
        <v>0</v>
      </c>
      <c r="Y143" s="180">
        <f t="shared" si="18"/>
        <v>0</v>
      </c>
      <c r="Z143" s="180">
        <f t="shared" si="18"/>
        <v>0</v>
      </c>
      <c r="AA143" s="180">
        <f t="shared" si="18"/>
        <v>0</v>
      </c>
      <c r="AB143" s="180">
        <f t="shared" si="18"/>
        <v>0</v>
      </c>
      <c r="AC143" s="180">
        <f t="shared" si="18"/>
        <v>0</v>
      </c>
      <c r="AD143" s="180">
        <f t="shared" si="18"/>
        <v>0</v>
      </c>
      <c r="AE143" s="180">
        <f t="shared" si="18"/>
        <v>0</v>
      </c>
      <c r="AF143" s="180">
        <f t="shared" si="18"/>
        <v>0</v>
      </c>
      <c r="AG143" s="180">
        <f t="shared" si="18"/>
        <v>0</v>
      </c>
      <c r="AH143" s="180">
        <f t="shared" si="18"/>
        <v>0</v>
      </c>
      <c r="AI143" s="180">
        <f t="shared" si="18"/>
        <v>0</v>
      </c>
      <c r="AJ143" s="117"/>
      <c r="AK143" s="117"/>
    </row>
    <row r="144" spans="1:38">
      <c r="A144" s="181">
        <v>6</v>
      </c>
      <c r="B144" s="295">
        <v>2</v>
      </c>
      <c r="C144" s="183" t="s">
        <v>71</v>
      </c>
      <c r="D144" s="184" t="s">
        <v>31</v>
      </c>
      <c r="E144" s="185">
        <f t="shared" ref="E144:AI144" si="19">COUNTIF(E$117:E$140,$D$144)</f>
        <v>0</v>
      </c>
      <c r="F144" s="185">
        <f t="shared" si="19"/>
        <v>0</v>
      </c>
      <c r="G144" s="185">
        <f t="shared" si="19"/>
        <v>0</v>
      </c>
      <c r="H144" s="185">
        <f t="shared" si="19"/>
        <v>0</v>
      </c>
      <c r="I144" s="185">
        <f t="shared" si="19"/>
        <v>0</v>
      </c>
      <c r="J144" s="185">
        <f t="shared" si="19"/>
        <v>0</v>
      </c>
      <c r="K144" s="185">
        <f t="shared" si="19"/>
        <v>0</v>
      </c>
      <c r="L144" s="185">
        <f t="shared" si="19"/>
        <v>0</v>
      </c>
      <c r="M144" s="185">
        <f t="shared" si="19"/>
        <v>0</v>
      </c>
      <c r="N144" s="185">
        <f t="shared" si="19"/>
        <v>0</v>
      </c>
      <c r="O144" s="185">
        <f t="shared" si="19"/>
        <v>0</v>
      </c>
      <c r="P144" s="185">
        <f t="shared" si="19"/>
        <v>0</v>
      </c>
      <c r="Q144" s="185">
        <f t="shared" si="19"/>
        <v>0</v>
      </c>
      <c r="R144" s="185">
        <f t="shared" si="19"/>
        <v>0</v>
      </c>
      <c r="S144" s="185">
        <f t="shared" si="19"/>
        <v>0</v>
      </c>
      <c r="T144" s="185">
        <f t="shared" si="19"/>
        <v>0</v>
      </c>
      <c r="U144" s="185">
        <f t="shared" si="19"/>
        <v>0</v>
      </c>
      <c r="V144" s="185">
        <f t="shared" si="19"/>
        <v>0</v>
      </c>
      <c r="W144" s="185">
        <f t="shared" si="19"/>
        <v>0</v>
      </c>
      <c r="X144" s="185">
        <f t="shared" si="19"/>
        <v>0</v>
      </c>
      <c r="Y144" s="185">
        <f t="shared" si="19"/>
        <v>0</v>
      </c>
      <c r="Z144" s="185">
        <f t="shared" si="19"/>
        <v>0</v>
      </c>
      <c r="AA144" s="185">
        <f t="shared" si="19"/>
        <v>0</v>
      </c>
      <c r="AB144" s="185">
        <f t="shared" si="19"/>
        <v>0</v>
      </c>
      <c r="AC144" s="185">
        <f t="shared" si="19"/>
        <v>0</v>
      </c>
      <c r="AD144" s="185">
        <f t="shared" si="19"/>
        <v>0</v>
      </c>
      <c r="AE144" s="185">
        <f t="shared" si="19"/>
        <v>0</v>
      </c>
      <c r="AF144" s="185">
        <f t="shared" si="19"/>
        <v>0</v>
      </c>
      <c r="AG144" s="185">
        <f t="shared" si="19"/>
        <v>0</v>
      </c>
      <c r="AH144" s="185">
        <f t="shared" si="19"/>
        <v>0</v>
      </c>
      <c r="AI144" s="185">
        <f t="shared" si="19"/>
        <v>0</v>
      </c>
      <c r="AJ144" s="117"/>
      <c r="AK144" s="117"/>
    </row>
    <row r="145" spans="1:37">
      <c r="A145" s="122">
        <v>2</v>
      </c>
      <c r="B145" s="296">
        <v>6</v>
      </c>
      <c r="C145" s="121" t="s">
        <v>72</v>
      </c>
      <c r="D145" s="122" t="s">
        <v>5</v>
      </c>
      <c r="E145" s="123">
        <f t="shared" ref="E145:AI145" si="20">COUNTIF(E$117:E$140,$D$145)</f>
        <v>0</v>
      </c>
      <c r="F145" s="123">
        <f t="shared" si="20"/>
        <v>0</v>
      </c>
      <c r="G145" s="123">
        <f t="shared" si="20"/>
        <v>0</v>
      </c>
      <c r="H145" s="123">
        <f t="shared" si="20"/>
        <v>0</v>
      </c>
      <c r="I145" s="123">
        <f t="shared" si="20"/>
        <v>0</v>
      </c>
      <c r="J145" s="123">
        <f t="shared" si="20"/>
        <v>0</v>
      </c>
      <c r="K145" s="123">
        <f t="shared" si="20"/>
        <v>0</v>
      </c>
      <c r="L145" s="123">
        <f t="shared" si="20"/>
        <v>0</v>
      </c>
      <c r="M145" s="123">
        <f t="shared" si="20"/>
        <v>0</v>
      </c>
      <c r="N145" s="123">
        <f t="shared" si="20"/>
        <v>0</v>
      </c>
      <c r="O145" s="123">
        <f t="shared" si="20"/>
        <v>0</v>
      </c>
      <c r="P145" s="123">
        <f t="shared" si="20"/>
        <v>0</v>
      </c>
      <c r="Q145" s="123">
        <f t="shared" si="20"/>
        <v>0</v>
      </c>
      <c r="R145" s="123">
        <f t="shared" si="20"/>
        <v>0</v>
      </c>
      <c r="S145" s="123">
        <f t="shared" si="20"/>
        <v>0</v>
      </c>
      <c r="T145" s="123">
        <f t="shared" si="20"/>
        <v>0</v>
      </c>
      <c r="U145" s="123">
        <f t="shared" si="20"/>
        <v>0</v>
      </c>
      <c r="V145" s="123">
        <f t="shared" si="20"/>
        <v>0</v>
      </c>
      <c r="W145" s="123">
        <f t="shared" si="20"/>
        <v>0</v>
      </c>
      <c r="X145" s="123">
        <f t="shared" si="20"/>
        <v>0</v>
      </c>
      <c r="Y145" s="123">
        <f t="shared" si="20"/>
        <v>0</v>
      </c>
      <c r="Z145" s="123">
        <f t="shared" si="20"/>
        <v>0</v>
      </c>
      <c r="AA145" s="123">
        <f t="shared" si="20"/>
        <v>0</v>
      </c>
      <c r="AB145" s="123">
        <f t="shared" si="20"/>
        <v>0</v>
      </c>
      <c r="AC145" s="123">
        <f t="shared" si="20"/>
        <v>0</v>
      </c>
      <c r="AD145" s="123">
        <f t="shared" si="20"/>
        <v>0</v>
      </c>
      <c r="AE145" s="123">
        <f t="shared" si="20"/>
        <v>0</v>
      </c>
      <c r="AF145" s="123">
        <f t="shared" si="20"/>
        <v>0</v>
      </c>
      <c r="AG145" s="123">
        <f t="shared" si="20"/>
        <v>0</v>
      </c>
      <c r="AH145" s="123">
        <f t="shared" si="20"/>
        <v>0</v>
      </c>
      <c r="AI145" s="123">
        <f t="shared" si="20"/>
        <v>0</v>
      </c>
      <c r="AJ145" s="117"/>
      <c r="AK145" s="117"/>
    </row>
    <row r="147" spans="1:37">
      <c r="A147" s="127" t="s">
        <v>32</v>
      </c>
      <c r="B147" s="193"/>
      <c r="C147" s="129">
        <f>SUM(AJ117:AJ140)</f>
        <v>0</v>
      </c>
      <c r="D147" s="130"/>
      <c r="E147" s="297">
        <f t="shared" ref="E147:AI147" si="21">SUM(E117:E140)</f>
        <v>0</v>
      </c>
      <c r="F147" s="297">
        <f t="shared" si="21"/>
        <v>0</v>
      </c>
      <c r="G147" s="297">
        <f t="shared" si="21"/>
        <v>0</v>
      </c>
      <c r="H147" s="297">
        <f t="shared" si="21"/>
        <v>0</v>
      </c>
      <c r="I147" s="297">
        <f t="shared" si="21"/>
        <v>0</v>
      </c>
      <c r="J147" s="297">
        <f t="shared" si="21"/>
        <v>0</v>
      </c>
      <c r="K147" s="297">
        <f t="shared" si="21"/>
        <v>0</v>
      </c>
      <c r="L147" s="297">
        <f t="shared" si="21"/>
        <v>0</v>
      </c>
      <c r="M147" s="297">
        <f t="shared" si="21"/>
        <v>0</v>
      </c>
      <c r="N147" s="297">
        <f t="shared" si="21"/>
        <v>0</v>
      </c>
      <c r="O147" s="297">
        <f t="shared" si="21"/>
        <v>0</v>
      </c>
      <c r="P147" s="297">
        <f t="shared" si="21"/>
        <v>0</v>
      </c>
      <c r="Q147" s="297">
        <f t="shared" si="21"/>
        <v>0</v>
      </c>
      <c r="R147" s="297">
        <f t="shared" si="21"/>
        <v>0</v>
      </c>
      <c r="S147" s="297">
        <f t="shared" si="21"/>
        <v>0</v>
      </c>
      <c r="T147" s="297">
        <f t="shared" si="21"/>
        <v>0</v>
      </c>
      <c r="U147" s="297">
        <f t="shared" si="21"/>
        <v>0</v>
      </c>
      <c r="V147" s="297">
        <f t="shared" si="21"/>
        <v>0</v>
      </c>
      <c r="W147" s="297">
        <f t="shared" si="21"/>
        <v>0</v>
      </c>
      <c r="X147" s="297">
        <f t="shared" si="21"/>
        <v>0</v>
      </c>
      <c r="Y147" s="297">
        <f t="shared" si="21"/>
        <v>0</v>
      </c>
      <c r="Z147" s="297">
        <f t="shared" si="21"/>
        <v>0</v>
      </c>
      <c r="AA147" s="297">
        <f t="shared" si="21"/>
        <v>0</v>
      </c>
      <c r="AB147" s="297">
        <f t="shared" si="21"/>
        <v>0</v>
      </c>
      <c r="AC147" s="297">
        <f t="shared" si="21"/>
        <v>0</v>
      </c>
      <c r="AD147" s="297">
        <f t="shared" si="21"/>
        <v>0</v>
      </c>
      <c r="AE147" s="297">
        <f t="shared" si="21"/>
        <v>0</v>
      </c>
      <c r="AF147" s="297">
        <f t="shared" si="21"/>
        <v>0</v>
      </c>
      <c r="AG147" s="297">
        <f t="shared" si="21"/>
        <v>0</v>
      </c>
      <c r="AH147" s="297">
        <f t="shared" si="21"/>
        <v>0</v>
      </c>
      <c r="AI147" s="297">
        <f t="shared" si="21"/>
        <v>0</v>
      </c>
      <c r="AJ147" s="132">
        <f>SUM(F147:AE147)</f>
        <v>0</v>
      </c>
      <c r="AK147" s="133" t="s">
        <v>33</v>
      </c>
    </row>
    <row r="148" spans="1:37">
      <c r="A148" s="135" t="s">
        <v>34</v>
      </c>
      <c r="B148" s="195"/>
      <c r="C148" s="196">
        <f>SUM(AK117:AK140)</f>
        <v>0</v>
      </c>
      <c r="D148" s="130"/>
      <c r="E148" s="298" t="str">
        <f t="shared" ref="E148:AI148" si="22">IF(E147=24,1,"ERRORE")</f>
        <v>ERRORE</v>
      </c>
      <c r="F148" s="298" t="str">
        <f t="shared" si="22"/>
        <v>ERRORE</v>
      </c>
      <c r="G148" s="298" t="str">
        <f t="shared" si="22"/>
        <v>ERRORE</v>
      </c>
      <c r="H148" s="298" t="str">
        <f t="shared" si="22"/>
        <v>ERRORE</v>
      </c>
      <c r="I148" s="298" t="str">
        <f t="shared" si="22"/>
        <v>ERRORE</v>
      </c>
      <c r="J148" s="298" t="str">
        <f t="shared" si="22"/>
        <v>ERRORE</v>
      </c>
      <c r="K148" s="298" t="str">
        <f t="shared" si="22"/>
        <v>ERRORE</v>
      </c>
      <c r="L148" s="298" t="str">
        <f t="shared" si="22"/>
        <v>ERRORE</v>
      </c>
      <c r="M148" s="298" t="str">
        <f t="shared" si="22"/>
        <v>ERRORE</v>
      </c>
      <c r="N148" s="298" t="str">
        <f t="shared" si="22"/>
        <v>ERRORE</v>
      </c>
      <c r="O148" s="298" t="str">
        <f t="shared" si="22"/>
        <v>ERRORE</v>
      </c>
      <c r="P148" s="298" t="str">
        <f t="shared" si="22"/>
        <v>ERRORE</v>
      </c>
      <c r="Q148" s="298" t="str">
        <f t="shared" si="22"/>
        <v>ERRORE</v>
      </c>
      <c r="R148" s="298" t="str">
        <f t="shared" si="22"/>
        <v>ERRORE</v>
      </c>
      <c r="S148" s="298" t="str">
        <f t="shared" si="22"/>
        <v>ERRORE</v>
      </c>
      <c r="T148" s="298" t="str">
        <f t="shared" si="22"/>
        <v>ERRORE</v>
      </c>
      <c r="U148" s="298" t="str">
        <f t="shared" si="22"/>
        <v>ERRORE</v>
      </c>
      <c r="V148" s="298" t="str">
        <f t="shared" si="22"/>
        <v>ERRORE</v>
      </c>
      <c r="W148" s="298" t="str">
        <f t="shared" si="22"/>
        <v>ERRORE</v>
      </c>
      <c r="X148" s="298" t="str">
        <f t="shared" si="22"/>
        <v>ERRORE</v>
      </c>
      <c r="Y148" s="298" t="str">
        <f t="shared" si="22"/>
        <v>ERRORE</v>
      </c>
      <c r="Z148" s="298" t="str">
        <f t="shared" si="22"/>
        <v>ERRORE</v>
      </c>
      <c r="AA148" s="298" t="str">
        <f t="shared" si="22"/>
        <v>ERRORE</v>
      </c>
      <c r="AB148" s="298" t="str">
        <f t="shared" si="22"/>
        <v>ERRORE</v>
      </c>
      <c r="AC148" s="298" t="str">
        <f t="shared" si="22"/>
        <v>ERRORE</v>
      </c>
      <c r="AD148" s="298" t="str">
        <f t="shared" si="22"/>
        <v>ERRORE</v>
      </c>
      <c r="AE148" s="298" t="str">
        <f t="shared" si="22"/>
        <v>ERRORE</v>
      </c>
      <c r="AF148" s="298" t="str">
        <f t="shared" si="22"/>
        <v>ERRORE</v>
      </c>
      <c r="AG148" s="298" t="str">
        <f t="shared" si="22"/>
        <v>ERRORE</v>
      </c>
      <c r="AH148" s="298" t="str">
        <f t="shared" si="22"/>
        <v>ERRORE</v>
      </c>
      <c r="AI148" s="298" t="str">
        <f t="shared" si="22"/>
        <v>ERRORE</v>
      </c>
      <c r="AJ148" s="138">
        <f>SUM(AJ117:AK140)</f>
        <v>0</v>
      </c>
      <c r="AK148" s="133" t="s">
        <v>35</v>
      </c>
    </row>
    <row r="149" spans="1:37">
      <c r="A149" s="139" t="s">
        <v>36</v>
      </c>
      <c r="B149" s="198"/>
      <c r="C149" s="141">
        <f>SUM(C147:C148)</f>
        <v>0</v>
      </c>
      <c r="D149" s="130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199"/>
      <c r="AK149" s="133"/>
    </row>
    <row r="151" spans="1:37">
      <c r="B151" s="75"/>
      <c r="C151" s="76"/>
      <c r="D151" s="76"/>
      <c r="E151" s="76"/>
      <c r="F151" s="76"/>
      <c r="G151" s="299"/>
      <c r="H151" s="300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</row>
    <row r="152" spans="1:37">
      <c r="C152" s="16"/>
      <c r="D152" s="17"/>
      <c r="E152" s="18">
        <v>1</v>
      </c>
      <c r="F152" s="18">
        <v>2</v>
      </c>
      <c r="G152" s="18">
        <v>3</v>
      </c>
      <c r="H152" s="18">
        <v>4</v>
      </c>
      <c r="I152" s="18">
        <v>5</v>
      </c>
      <c r="J152" s="18">
        <v>6</v>
      </c>
      <c r="K152" s="18">
        <v>7</v>
      </c>
      <c r="L152" s="18">
        <v>8</v>
      </c>
      <c r="M152" s="18">
        <v>9</v>
      </c>
      <c r="N152" s="18">
        <v>10</v>
      </c>
      <c r="O152" s="18">
        <v>11</v>
      </c>
      <c r="P152" s="18">
        <v>12</v>
      </c>
      <c r="Q152" s="18">
        <v>13</v>
      </c>
      <c r="R152" s="18">
        <v>14</v>
      </c>
      <c r="S152" s="18">
        <v>15</v>
      </c>
      <c r="T152" s="18">
        <v>16</v>
      </c>
      <c r="U152" s="18">
        <v>17</v>
      </c>
      <c r="V152" s="18">
        <v>18</v>
      </c>
      <c r="W152" s="18">
        <v>19</v>
      </c>
      <c r="X152" s="18">
        <v>20</v>
      </c>
      <c r="Y152" s="18">
        <v>21</v>
      </c>
      <c r="Z152" s="18">
        <v>22</v>
      </c>
      <c r="AA152" s="18">
        <v>23</v>
      </c>
      <c r="AB152" s="18">
        <v>24</v>
      </c>
      <c r="AC152" s="279">
        <v>25</v>
      </c>
      <c r="AD152" s="18">
        <v>26</v>
      </c>
      <c r="AE152" s="18">
        <v>27</v>
      </c>
      <c r="AF152" s="279">
        <v>28</v>
      </c>
      <c r="AG152" s="18">
        <v>29</v>
      </c>
      <c r="AH152" s="18">
        <v>30</v>
      </c>
      <c r="AI152" s="18">
        <v>31</v>
      </c>
      <c r="AJ152" s="17"/>
      <c r="AK152" s="17"/>
    </row>
    <row r="153" spans="1:37">
      <c r="B153" s="15" t="s">
        <v>2</v>
      </c>
      <c r="C153" s="301" t="s">
        <v>73</v>
      </c>
      <c r="D153" s="22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302"/>
      <c r="U153" s="302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82" t="s">
        <v>4</v>
      </c>
      <c r="AK153" s="28" t="s">
        <v>5</v>
      </c>
    </row>
    <row r="154" spans="1:37">
      <c r="B154" s="83"/>
      <c r="C154" s="12" t="s">
        <v>74</v>
      </c>
      <c r="D154" s="152" t="s">
        <v>7</v>
      </c>
      <c r="E154" s="303"/>
      <c r="F154" s="303"/>
      <c r="G154" s="303"/>
      <c r="H154" s="303"/>
      <c r="I154" s="303"/>
      <c r="J154" s="303"/>
      <c r="K154" s="303"/>
      <c r="L154" s="303"/>
      <c r="M154" s="303"/>
      <c r="N154" s="304"/>
      <c r="O154" s="303"/>
      <c r="P154" s="303"/>
      <c r="Q154" s="304"/>
      <c r="R154" s="303"/>
      <c r="S154" s="303"/>
      <c r="T154" s="304"/>
      <c r="U154" s="304"/>
      <c r="V154" s="303"/>
      <c r="W154" s="303"/>
      <c r="X154" s="303"/>
      <c r="Y154" s="303"/>
      <c r="Z154" s="303"/>
      <c r="AA154" s="303"/>
      <c r="AB154" s="303"/>
      <c r="AC154" s="304"/>
      <c r="AD154" s="303"/>
      <c r="AE154" s="303"/>
      <c r="AF154" s="303"/>
      <c r="AG154" s="303"/>
      <c r="AH154" s="303"/>
      <c r="AI154" s="303"/>
      <c r="AJ154" s="32"/>
      <c r="AK154" s="33"/>
    </row>
    <row r="155" spans="1:37" ht="15" customHeight="1">
      <c r="B155" s="91"/>
      <c r="C155" s="12"/>
      <c r="D155" s="158" t="s">
        <v>8</v>
      </c>
      <c r="E155" s="255"/>
      <c r="F155" s="255"/>
      <c r="G155" s="255"/>
      <c r="H155" s="255"/>
      <c r="I155" s="255"/>
      <c r="J155" s="255"/>
      <c r="K155" s="255"/>
      <c r="L155" s="255"/>
      <c r="M155" s="255"/>
      <c r="N155" s="305"/>
      <c r="O155" s="255"/>
      <c r="P155" s="255"/>
      <c r="Q155" s="255"/>
      <c r="R155" s="255"/>
      <c r="S155" s="255"/>
      <c r="T155" s="255"/>
      <c r="U155" s="255"/>
      <c r="V155" s="255"/>
      <c r="W155" s="255"/>
      <c r="X155" s="255"/>
      <c r="Y155" s="255"/>
      <c r="Z155" s="255"/>
      <c r="AA155" s="255"/>
      <c r="AB155" s="255"/>
      <c r="AC155" s="306"/>
      <c r="AD155" s="255"/>
      <c r="AE155" s="255"/>
      <c r="AF155" s="255"/>
      <c r="AG155" s="255"/>
      <c r="AH155" s="255"/>
      <c r="AI155" s="255"/>
      <c r="AJ155" s="37">
        <f>SUM(F155:AE155)</f>
        <v>0</v>
      </c>
      <c r="AK155" s="38">
        <f>SUM(F156:AE156)</f>
        <v>0</v>
      </c>
    </row>
    <row r="156" spans="1:37">
      <c r="A156" s="39"/>
      <c r="B156" s="97"/>
      <c r="C156" s="250">
        <f>SUM(AJ154:AK156)</f>
        <v>0</v>
      </c>
      <c r="D156" s="164" t="s">
        <v>9</v>
      </c>
      <c r="E156" s="307"/>
      <c r="F156" s="307"/>
      <c r="G156" s="307"/>
      <c r="H156" s="307"/>
      <c r="I156" s="307"/>
      <c r="J156" s="308"/>
      <c r="K156" s="307"/>
      <c r="L156" s="307"/>
      <c r="M156" s="307"/>
      <c r="N156" s="307"/>
      <c r="O156" s="307"/>
      <c r="P156" s="309"/>
      <c r="Q156" s="308"/>
      <c r="R156" s="308"/>
      <c r="S156" s="308"/>
      <c r="T156" s="307"/>
      <c r="U156" s="307"/>
      <c r="V156" s="307"/>
      <c r="W156" s="307"/>
      <c r="X156" s="308"/>
      <c r="Y156" s="308"/>
      <c r="Z156" s="308"/>
      <c r="AA156" s="307"/>
      <c r="AB156" s="307"/>
      <c r="AC156" s="307"/>
      <c r="AD156" s="307"/>
      <c r="AE156" s="307"/>
      <c r="AF156" s="307"/>
      <c r="AG156" s="308"/>
      <c r="AH156" s="307"/>
      <c r="AI156" s="307"/>
      <c r="AJ156" s="45"/>
      <c r="AK156" s="33"/>
    </row>
    <row r="157" spans="1:37" ht="12.75" customHeight="1">
      <c r="B157" s="83"/>
      <c r="C157" s="12" t="s">
        <v>75</v>
      </c>
      <c r="D157" s="152" t="s">
        <v>7</v>
      </c>
      <c r="E157" s="303"/>
      <c r="F157" s="303"/>
      <c r="G157" s="303"/>
      <c r="H157" s="303"/>
      <c r="I157" s="303"/>
      <c r="J157" s="310"/>
      <c r="K157" s="303"/>
      <c r="L157" s="303"/>
      <c r="M157" s="303"/>
      <c r="N157" s="304"/>
      <c r="O157" s="304"/>
      <c r="P157" s="304"/>
      <c r="Q157" s="310"/>
      <c r="R157" s="310"/>
      <c r="S157" s="310"/>
      <c r="T157" s="304"/>
      <c r="U157" s="304"/>
      <c r="V157" s="303"/>
      <c r="W157" s="303"/>
      <c r="X157" s="310"/>
      <c r="Y157" s="310"/>
      <c r="Z157" s="310"/>
      <c r="AA157" s="303"/>
      <c r="AB157" s="303"/>
      <c r="AC157" s="304"/>
      <c r="AD157" s="303"/>
      <c r="AE157" s="303"/>
      <c r="AF157" s="303"/>
      <c r="AG157" s="310"/>
      <c r="AH157" s="303"/>
      <c r="AI157" s="303"/>
      <c r="AJ157" s="32"/>
      <c r="AK157" s="33"/>
    </row>
    <row r="158" spans="1:37">
      <c r="B158" s="91"/>
      <c r="C158" s="12"/>
      <c r="D158" s="158" t="s">
        <v>8</v>
      </c>
      <c r="E158" s="255"/>
      <c r="F158" s="255"/>
      <c r="G158" s="255"/>
      <c r="H158" s="255"/>
      <c r="I158" s="255"/>
      <c r="J158" s="255"/>
      <c r="K158" s="255"/>
      <c r="L158" s="255"/>
      <c r="M158" s="255"/>
      <c r="N158" s="255"/>
      <c r="O158" s="255"/>
      <c r="P158" s="255"/>
      <c r="Q158" s="255"/>
      <c r="R158" s="255"/>
      <c r="S158" s="255"/>
      <c r="T158" s="255"/>
      <c r="U158" s="255"/>
      <c r="V158" s="255"/>
      <c r="W158" s="255"/>
      <c r="X158" s="255"/>
      <c r="Y158" s="255"/>
      <c r="Z158" s="255"/>
      <c r="AA158" s="255"/>
      <c r="AB158" s="255"/>
      <c r="AC158" s="255"/>
      <c r="AD158" s="255"/>
      <c r="AE158" s="255"/>
      <c r="AF158" s="255"/>
      <c r="AG158" s="255"/>
      <c r="AH158" s="255"/>
      <c r="AI158" s="255"/>
      <c r="AJ158" s="37">
        <f>SUM(F158:AE158)</f>
        <v>0</v>
      </c>
      <c r="AK158" s="38">
        <f>SUM(F159:AE159)</f>
        <v>0</v>
      </c>
    </row>
    <row r="159" spans="1:37">
      <c r="A159" s="39"/>
      <c r="B159" s="97"/>
      <c r="C159" s="250">
        <f>SUM(AJ157:AK159)</f>
        <v>0</v>
      </c>
      <c r="D159" s="164" t="s">
        <v>9</v>
      </c>
      <c r="E159" s="307"/>
      <c r="F159" s="307"/>
      <c r="G159" s="307"/>
      <c r="H159" s="307"/>
      <c r="I159" s="307"/>
      <c r="J159" s="308"/>
      <c r="K159" s="307"/>
      <c r="L159" s="307"/>
      <c r="M159" s="307"/>
      <c r="N159" s="307"/>
      <c r="O159" s="307"/>
      <c r="P159" s="307"/>
      <c r="Q159" s="308"/>
      <c r="R159" s="308"/>
      <c r="S159" s="308"/>
      <c r="T159" s="307"/>
      <c r="U159" s="307"/>
      <c r="V159" s="307"/>
      <c r="W159" s="307"/>
      <c r="X159" s="308"/>
      <c r="Y159" s="308"/>
      <c r="Z159" s="308"/>
      <c r="AA159" s="307"/>
      <c r="AB159" s="307"/>
      <c r="AC159" s="307"/>
      <c r="AD159" s="307"/>
      <c r="AE159" s="307"/>
      <c r="AF159" s="307"/>
      <c r="AG159" s="308"/>
      <c r="AH159" s="307"/>
      <c r="AI159" s="307"/>
      <c r="AJ159" s="45"/>
      <c r="AK159" s="33"/>
    </row>
    <row r="160" spans="1:37">
      <c r="B160" s="83"/>
      <c r="C160" s="12" t="s">
        <v>76</v>
      </c>
      <c r="D160" s="152" t="s">
        <v>7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4"/>
      <c r="U160" s="304"/>
      <c r="V160" s="303"/>
      <c r="W160" s="303"/>
      <c r="X160" s="303"/>
      <c r="Y160" s="303"/>
      <c r="Z160" s="303"/>
      <c r="AA160" s="303"/>
      <c r="AB160" s="303"/>
      <c r="AC160" s="311"/>
      <c r="AD160" s="303"/>
      <c r="AE160" s="303"/>
      <c r="AF160" s="303"/>
      <c r="AG160" s="303"/>
      <c r="AH160" s="303"/>
      <c r="AI160" s="303"/>
      <c r="AJ160" s="32"/>
      <c r="AK160" s="33"/>
    </row>
    <row r="161" spans="1:39">
      <c r="B161" s="91"/>
      <c r="C161" s="12"/>
      <c r="D161" s="158" t="s">
        <v>8</v>
      </c>
      <c r="E161" s="310"/>
      <c r="F161" s="310"/>
      <c r="G161" s="310"/>
      <c r="H161" s="310"/>
      <c r="I161" s="310"/>
      <c r="J161" s="255"/>
      <c r="K161" s="310"/>
      <c r="L161" s="310"/>
      <c r="M161" s="310"/>
      <c r="N161" s="305"/>
      <c r="O161" s="310"/>
      <c r="P161" s="310"/>
      <c r="Q161" s="255"/>
      <c r="R161" s="255"/>
      <c r="S161" s="255"/>
      <c r="T161" s="255"/>
      <c r="U161" s="255"/>
      <c r="V161" s="310"/>
      <c r="W161" s="310"/>
      <c r="X161" s="255"/>
      <c r="Y161" s="255"/>
      <c r="Z161" s="255"/>
      <c r="AA161" s="310"/>
      <c r="AB161" s="310"/>
      <c r="AC161" s="310"/>
      <c r="AD161" s="310"/>
      <c r="AE161" s="310"/>
      <c r="AF161" s="310"/>
      <c r="AG161" s="255"/>
      <c r="AH161" s="310"/>
      <c r="AI161" s="310"/>
      <c r="AJ161" s="37">
        <f>SUM(F161:AE161)</f>
        <v>0</v>
      </c>
      <c r="AK161" s="38">
        <f>SUM(F162:AE162)</f>
        <v>0</v>
      </c>
    </row>
    <row r="162" spans="1:39">
      <c r="A162" s="39"/>
      <c r="B162" s="97"/>
      <c r="C162" s="250">
        <f>SUM(AJ160:AK162)</f>
        <v>0</v>
      </c>
      <c r="D162" s="164" t="s">
        <v>9</v>
      </c>
      <c r="E162" s="312"/>
      <c r="F162" s="312"/>
      <c r="G162" s="312"/>
      <c r="H162" s="313"/>
      <c r="I162" s="313"/>
      <c r="J162" s="307"/>
      <c r="K162" s="313"/>
      <c r="L162" s="313"/>
      <c r="M162" s="312"/>
      <c r="N162" s="312"/>
      <c r="O162" s="313"/>
      <c r="P162" s="313"/>
      <c r="Q162" s="307"/>
      <c r="R162" s="307"/>
      <c r="S162" s="307"/>
      <c r="T162" s="308"/>
      <c r="U162" s="308"/>
      <c r="V162" s="313"/>
      <c r="W162" s="313"/>
      <c r="X162" s="307"/>
      <c r="Y162" s="307"/>
      <c r="Z162" s="307"/>
      <c r="AA162" s="312"/>
      <c r="AB162" s="312"/>
      <c r="AC162" s="312"/>
      <c r="AD162" s="312"/>
      <c r="AE162" s="312"/>
      <c r="AF162" s="312"/>
      <c r="AG162" s="307"/>
      <c r="AH162" s="312"/>
      <c r="AI162" s="312"/>
      <c r="AJ162" s="45"/>
      <c r="AK162" s="33"/>
    </row>
    <row r="163" spans="1:39">
      <c r="B163" s="83"/>
      <c r="C163" s="12" t="s">
        <v>77</v>
      </c>
      <c r="D163" s="152" t="s">
        <v>7</v>
      </c>
      <c r="E163" s="314"/>
      <c r="F163" s="314"/>
      <c r="G163" s="314"/>
      <c r="H163" s="314"/>
      <c r="I163" s="314"/>
      <c r="J163" s="314"/>
      <c r="K163" s="315"/>
      <c r="L163" s="314"/>
      <c r="M163" s="314"/>
      <c r="N163" s="314"/>
      <c r="O163" s="316"/>
      <c r="P163" s="314"/>
      <c r="Q163" s="310"/>
      <c r="R163" s="310"/>
      <c r="S163" s="310"/>
      <c r="T163" s="317"/>
      <c r="U163" s="317"/>
      <c r="V163" s="314"/>
      <c r="W163" s="314"/>
      <c r="X163" s="310"/>
      <c r="Y163" s="310"/>
      <c r="Z163" s="310"/>
      <c r="AA163" s="314"/>
      <c r="AB163" s="314"/>
      <c r="AC163" s="314"/>
      <c r="AD163" s="314"/>
      <c r="AE163" s="314"/>
      <c r="AF163" s="314"/>
      <c r="AG163" s="310"/>
      <c r="AH163" s="314"/>
      <c r="AI163" s="314"/>
      <c r="AJ163" s="32"/>
      <c r="AK163" s="33"/>
      <c r="AM163" s="318"/>
    </row>
    <row r="164" spans="1:39">
      <c r="B164" s="91"/>
      <c r="C164" s="12"/>
      <c r="D164" s="158" t="s">
        <v>8</v>
      </c>
      <c r="E164" s="310"/>
      <c r="F164" s="310"/>
      <c r="G164" s="310"/>
      <c r="H164" s="310"/>
      <c r="I164" s="310"/>
      <c r="J164" s="319"/>
      <c r="K164" s="305"/>
      <c r="L164" s="310"/>
      <c r="M164" s="310"/>
      <c r="N164" s="310"/>
      <c r="O164" s="305"/>
      <c r="P164" s="255"/>
      <c r="Q164" s="255"/>
      <c r="R164" s="319"/>
      <c r="S164" s="319"/>
      <c r="T164" s="255"/>
      <c r="U164" s="255"/>
      <c r="V164" s="310"/>
      <c r="W164" s="310"/>
      <c r="X164" s="310"/>
      <c r="Y164" s="310"/>
      <c r="Z164" s="310"/>
      <c r="AA164" s="310"/>
      <c r="AB164" s="310"/>
      <c r="AC164" s="102"/>
      <c r="AD164" s="310"/>
      <c r="AE164" s="310"/>
      <c r="AF164" s="310"/>
      <c r="AG164" s="310"/>
      <c r="AH164" s="310"/>
      <c r="AI164" s="310"/>
      <c r="AJ164" s="37">
        <f>SUM(F164:AE164)</f>
        <v>0</v>
      </c>
      <c r="AK164" s="38">
        <f>SUM(F165:AE165)</f>
        <v>0</v>
      </c>
      <c r="AM164" s="318"/>
    </row>
    <row r="165" spans="1:39">
      <c r="A165" s="39"/>
      <c r="B165" s="97"/>
      <c r="C165" s="98">
        <f>SUM(AJ163:AK165)</f>
        <v>0</v>
      </c>
      <c r="D165" s="164" t="s">
        <v>9</v>
      </c>
      <c r="E165" s="312"/>
      <c r="F165" s="312"/>
      <c r="G165" s="312"/>
      <c r="H165" s="313"/>
      <c r="I165" s="313"/>
      <c r="J165" s="312"/>
      <c r="K165" s="52"/>
      <c r="L165" s="313"/>
      <c r="M165" s="312"/>
      <c r="N165" s="312"/>
      <c r="O165" s="313"/>
      <c r="P165" s="313"/>
      <c r="Q165" s="312"/>
      <c r="R165" s="312"/>
      <c r="S165" s="312"/>
      <c r="T165" s="308"/>
      <c r="U165" s="308"/>
      <c r="V165" s="313"/>
      <c r="W165" s="313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20"/>
      <c r="AK165" s="33"/>
      <c r="AM165" s="126"/>
    </row>
    <row r="166" spans="1:39">
      <c r="B166" s="83"/>
      <c r="C166" s="12" t="s">
        <v>16</v>
      </c>
      <c r="D166" s="152" t="s">
        <v>7</v>
      </c>
      <c r="E166" s="314"/>
      <c r="F166" s="314"/>
      <c r="G166" s="314"/>
      <c r="H166" s="314"/>
      <c r="I166" s="314"/>
      <c r="J166" s="314"/>
      <c r="K166" s="315"/>
      <c r="L166" s="315"/>
      <c r="M166" s="314"/>
      <c r="N166" s="314"/>
      <c r="O166" s="314"/>
      <c r="P166" s="314"/>
      <c r="Q166" s="314"/>
      <c r="R166" s="314"/>
      <c r="S166" s="314"/>
      <c r="T166" s="317"/>
      <c r="U166" s="317"/>
      <c r="V166" s="314"/>
      <c r="W166" s="314"/>
      <c r="X166" s="314"/>
      <c r="Y166" s="314"/>
      <c r="Z166" s="314"/>
      <c r="AA166" s="314"/>
      <c r="AB166" s="314"/>
      <c r="AC166" s="314"/>
      <c r="AD166" s="314"/>
      <c r="AE166" s="314"/>
      <c r="AF166" s="314"/>
      <c r="AG166" s="314"/>
      <c r="AH166" s="314"/>
      <c r="AI166" s="314"/>
      <c r="AJ166" s="32"/>
      <c r="AK166" s="33"/>
      <c r="AM166" s="318"/>
    </row>
    <row r="167" spans="1:39">
      <c r="B167" s="91"/>
      <c r="C167" s="12"/>
      <c r="D167" s="158" t="s">
        <v>8</v>
      </c>
      <c r="E167" s="310"/>
      <c r="F167" s="310"/>
      <c r="G167" s="310"/>
      <c r="H167" s="310"/>
      <c r="I167" s="310"/>
      <c r="J167" s="310"/>
      <c r="K167" s="305"/>
      <c r="L167" s="305"/>
      <c r="M167" s="310"/>
      <c r="N167" s="310"/>
      <c r="O167" s="310"/>
      <c r="P167" s="310"/>
      <c r="Q167" s="310"/>
      <c r="R167" s="310"/>
      <c r="S167" s="310"/>
      <c r="T167" s="255"/>
      <c r="U167" s="255"/>
      <c r="V167" s="310"/>
      <c r="W167" s="310"/>
      <c r="X167" s="310"/>
      <c r="Y167" s="310"/>
      <c r="Z167" s="310"/>
      <c r="AA167" s="310"/>
      <c r="AB167" s="310"/>
      <c r="AC167" s="310"/>
      <c r="AD167" s="310"/>
      <c r="AE167" s="310"/>
      <c r="AF167" s="310"/>
      <c r="AG167" s="310"/>
      <c r="AH167" s="310"/>
      <c r="AI167" s="310"/>
      <c r="AJ167" s="37">
        <f>SUM(F167:AE167)</f>
        <v>0</v>
      </c>
      <c r="AK167" s="38">
        <f>SUM(F168:AE168)</f>
        <v>0</v>
      </c>
      <c r="AM167" s="318"/>
    </row>
    <row r="168" spans="1:39">
      <c r="A168" s="39"/>
      <c r="B168" s="97"/>
      <c r="C168" s="98">
        <f>SUM(AJ166:AK168)</f>
        <v>0</v>
      </c>
      <c r="D168" s="164" t="s">
        <v>9</v>
      </c>
      <c r="E168" s="312"/>
      <c r="F168" s="312"/>
      <c r="G168" s="312"/>
      <c r="H168" s="313"/>
      <c r="I168" s="313"/>
      <c r="J168" s="312"/>
      <c r="K168" s="52"/>
      <c r="L168" s="52"/>
      <c r="M168" s="312"/>
      <c r="N168" s="312"/>
      <c r="O168" s="313"/>
      <c r="P168" s="313"/>
      <c r="Q168" s="312"/>
      <c r="R168" s="312"/>
      <c r="S168" s="312"/>
      <c r="T168" s="308"/>
      <c r="U168" s="308"/>
      <c r="V168" s="313"/>
      <c r="W168" s="313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45"/>
      <c r="AK168" s="33"/>
      <c r="AM168" s="318"/>
    </row>
    <row r="169" spans="1:39">
      <c r="B169" s="83"/>
      <c r="C169" s="12" t="s">
        <v>19</v>
      </c>
      <c r="D169" s="152" t="s">
        <v>7</v>
      </c>
      <c r="E169" s="314"/>
      <c r="F169" s="314"/>
      <c r="G169" s="314"/>
      <c r="H169" s="314"/>
      <c r="I169" s="314"/>
      <c r="J169" s="314"/>
      <c r="K169" s="314"/>
      <c r="L169" s="315"/>
      <c r="M169" s="314"/>
      <c r="N169" s="314"/>
      <c r="O169" s="314"/>
      <c r="P169" s="314"/>
      <c r="Q169" s="314"/>
      <c r="R169" s="314"/>
      <c r="S169" s="314"/>
      <c r="T169" s="317"/>
      <c r="U169" s="317"/>
      <c r="V169" s="314"/>
      <c r="W169" s="314"/>
      <c r="X169" s="314"/>
      <c r="Y169" s="314"/>
      <c r="Z169" s="314"/>
      <c r="AA169" s="314"/>
      <c r="AB169" s="314"/>
      <c r="AC169" s="314"/>
      <c r="AD169" s="314"/>
      <c r="AE169" s="314"/>
      <c r="AF169" s="314"/>
      <c r="AG169" s="314"/>
      <c r="AH169" s="314"/>
      <c r="AI169" s="314"/>
      <c r="AJ169" s="32"/>
      <c r="AK169" s="33"/>
      <c r="AM169" s="318"/>
    </row>
    <row r="170" spans="1:39">
      <c r="B170" s="91"/>
      <c r="C170" s="12"/>
      <c r="D170" s="158" t="s">
        <v>8</v>
      </c>
      <c r="E170" s="310"/>
      <c r="F170" s="310"/>
      <c r="G170" s="310"/>
      <c r="H170" s="310"/>
      <c r="I170" s="310"/>
      <c r="J170" s="310"/>
      <c r="K170" s="310"/>
      <c r="L170" s="305"/>
      <c r="M170" s="310"/>
      <c r="N170" s="310"/>
      <c r="O170" s="310"/>
      <c r="P170" s="310"/>
      <c r="Q170" s="310"/>
      <c r="R170" s="310"/>
      <c r="S170" s="310"/>
      <c r="T170" s="255"/>
      <c r="U170" s="255"/>
      <c r="V170" s="310"/>
      <c r="W170" s="310"/>
      <c r="X170" s="310"/>
      <c r="Y170" s="310"/>
      <c r="Z170" s="310"/>
      <c r="AA170" s="310"/>
      <c r="AB170" s="310"/>
      <c r="AC170" s="310"/>
      <c r="AD170" s="310"/>
      <c r="AE170" s="310"/>
      <c r="AF170" s="310"/>
      <c r="AG170" s="310"/>
      <c r="AH170" s="310"/>
      <c r="AI170" s="310"/>
      <c r="AJ170" s="37">
        <f>SUM(F170:AE170)</f>
        <v>0</v>
      </c>
      <c r="AK170" s="38">
        <f>SUM(F171:AE171)</f>
        <v>0</v>
      </c>
      <c r="AM170" s="318"/>
    </row>
    <row r="171" spans="1:39">
      <c r="A171" s="39"/>
      <c r="B171" s="97"/>
      <c r="C171" s="98">
        <f>SUM(AJ169:AK171)</f>
        <v>0</v>
      </c>
      <c r="D171" s="164" t="s">
        <v>9</v>
      </c>
      <c r="E171" s="312"/>
      <c r="F171" s="312"/>
      <c r="G171" s="312"/>
      <c r="H171" s="313"/>
      <c r="I171" s="313"/>
      <c r="J171" s="312"/>
      <c r="K171" s="313"/>
      <c r="L171" s="52"/>
      <c r="M171" s="312"/>
      <c r="N171" s="312"/>
      <c r="O171" s="313"/>
      <c r="P171" s="313"/>
      <c r="Q171" s="312"/>
      <c r="R171" s="312"/>
      <c r="S171" s="312"/>
      <c r="T171" s="308"/>
      <c r="U171" s="308"/>
      <c r="V171" s="313"/>
      <c r="W171" s="313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20"/>
      <c r="AK171" s="33"/>
      <c r="AM171" s="126"/>
    </row>
    <row r="172" spans="1:39">
      <c r="B172" s="83"/>
      <c r="C172" s="12" t="s">
        <v>17</v>
      </c>
      <c r="D172" s="152"/>
      <c r="E172" s="314"/>
      <c r="F172" s="314"/>
      <c r="G172" s="314"/>
      <c r="H172" s="314"/>
      <c r="I172" s="314"/>
      <c r="J172" s="314"/>
      <c r="K172" s="314"/>
      <c r="L172" s="314"/>
      <c r="M172" s="314"/>
      <c r="N172" s="314"/>
      <c r="O172" s="314"/>
      <c r="P172" s="314"/>
      <c r="Q172" s="314"/>
      <c r="R172" s="314"/>
      <c r="S172" s="314"/>
      <c r="T172" s="317"/>
      <c r="U172" s="317"/>
      <c r="V172" s="314"/>
      <c r="W172" s="314"/>
      <c r="X172" s="314"/>
      <c r="Y172" s="314"/>
      <c r="Z172" s="314"/>
      <c r="AA172" s="314"/>
      <c r="AB172" s="314"/>
      <c r="AC172" s="314"/>
      <c r="AD172" s="314"/>
      <c r="AE172" s="314"/>
      <c r="AF172" s="314"/>
      <c r="AG172" s="314"/>
      <c r="AH172" s="314"/>
      <c r="AI172" s="314"/>
      <c r="AJ172" s="32"/>
      <c r="AK172" s="33"/>
      <c r="AM172" s="318"/>
    </row>
    <row r="173" spans="1:39">
      <c r="B173" s="91"/>
      <c r="C173" s="12"/>
      <c r="D173" s="158" t="s">
        <v>8</v>
      </c>
      <c r="E173" s="310"/>
      <c r="F173" s="310"/>
      <c r="G173" s="310"/>
      <c r="H173" s="310"/>
      <c r="I173" s="310"/>
      <c r="J173" s="310"/>
      <c r="K173" s="310"/>
      <c r="L173" s="310"/>
      <c r="M173" s="310"/>
      <c r="N173" s="310"/>
      <c r="O173" s="310"/>
      <c r="P173" s="305"/>
      <c r="Q173" s="305"/>
      <c r="R173" s="310"/>
      <c r="S173" s="310"/>
      <c r="T173" s="255"/>
      <c r="U173" s="255"/>
      <c r="V173" s="310"/>
      <c r="W173" s="310"/>
      <c r="X173" s="310"/>
      <c r="Y173" s="310"/>
      <c r="Z173" s="310"/>
      <c r="AA173" s="310"/>
      <c r="AB173" s="310"/>
      <c r="AC173" s="310"/>
      <c r="AD173" s="310"/>
      <c r="AE173" s="310"/>
      <c r="AF173" s="310"/>
      <c r="AG173" s="310"/>
      <c r="AH173" s="310"/>
      <c r="AI173" s="310"/>
      <c r="AJ173" s="37">
        <f>SUM(F173:AE173)</f>
        <v>0</v>
      </c>
      <c r="AK173" s="38">
        <f>SUM(F174:AE174)</f>
        <v>0</v>
      </c>
      <c r="AM173" s="318"/>
    </row>
    <row r="174" spans="1:39">
      <c r="A174" s="39"/>
      <c r="B174" s="97"/>
      <c r="C174" s="98">
        <f>SUM(AJ172:AK174)</f>
        <v>0</v>
      </c>
      <c r="D174" s="164" t="s">
        <v>9</v>
      </c>
      <c r="E174" s="312"/>
      <c r="F174" s="312"/>
      <c r="G174" s="312"/>
      <c r="H174" s="313"/>
      <c r="I174" s="313"/>
      <c r="J174" s="308"/>
      <c r="K174" s="313"/>
      <c r="L174" s="313"/>
      <c r="M174" s="312"/>
      <c r="N174" s="312"/>
      <c r="O174" s="313"/>
      <c r="P174" s="313"/>
      <c r="Q174" s="308"/>
      <c r="R174" s="308"/>
      <c r="S174" s="308"/>
      <c r="T174" s="308"/>
      <c r="U174" s="308"/>
      <c r="V174" s="313"/>
      <c r="W174" s="313"/>
      <c r="X174" s="308"/>
      <c r="Y174" s="308"/>
      <c r="Z174" s="308"/>
      <c r="AA174" s="312"/>
      <c r="AB174" s="312"/>
      <c r="AC174" s="312"/>
      <c r="AD174" s="312"/>
      <c r="AE174" s="312"/>
      <c r="AF174" s="312"/>
      <c r="AG174" s="308"/>
      <c r="AH174" s="312"/>
      <c r="AI174" s="312"/>
      <c r="AJ174" s="45"/>
      <c r="AK174" s="33"/>
      <c r="AM174" s="318"/>
    </row>
    <row r="175" spans="1:39">
      <c r="B175" s="83"/>
      <c r="C175" s="12" t="s">
        <v>78</v>
      </c>
      <c r="D175" s="152" t="s">
        <v>7</v>
      </c>
      <c r="E175" s="55"/>
      <c r="F175" s="55"/>
      <c r="G175" s="69"/>
      <c r="H175" s="55"/>
      <c r="I175" s="55"/>
      <c r="J175" s="55"/>
      <c r="K175" s="55"/>
      <c r="L175" s="55"/>
      <c r="M175" s="243"/>
      <c r="N175" s="55"/>
      <c r="O175" s="55"/>
      <c r="P175" s="232"/>
      <c r="Q175" s="209"/>
      <c r="R175" s="209"/>
      <c r="S175" s="55"/>
      <c r="T175" s="209"/>
      <c r="U175" s="321"/>
      <c r="V175" s="55"/>
      <c r="W175" s="55"/>
      <c r="X175" s="55"/>
      <c r="Y175" s="55"/>
      <c r="Z175" s="55"/>
      <c r="AA175" s="55"/>
      <c r="AB175" s="69"/>
      <c r="AC175" s="69"/>
      <c r="AD175" s="55"/>
      <c r="AE175" s="55"/>
      <c r="AF175" s="55"/>
      <c r="AG175" s="55"/>
      <c r="AH175" s="55"/>
      <c r="AI175" s="69"/>
      <c r="AJ175" s="32"/>
      <c r="AK175" s="33"/>
      <c r="AM175" s="318"/>
    </row>
    <row r="176" spans="1:39">
      <c r="B176" s="91"/>
      <c r="C176" s="12"/>
      <c r="D176" s="158" t="s">
        <v>8</v>
      </c>
      <c r="E176" s="36"/>
      <c r="F176" s="36"/>
      <c r="G176" s="36"/>
      <c r="H176" s="36"/>
      <c r="I176" s="36"/>
      <c r="J176" s="36"/>
      <c r="K176" s="36"/>
      <c r="L176" s="36"/>
      <c r="M176" s="93"/>
      <c r="N176" s="47"/>
      <c r="O176" s="47"/>
      <c r="P176" s="47"/>
      <c r="Q176" s="216"/>
      <c r="R176" s="21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7">
        <f>SUM(F176:AE176)</f>
        <v>0</v>
      </c>
      <c r="AK176" s="38">
        <f>SUM(F177:AE177)</f>
        <v>0</v>
      </c>
      <c r="AM176" s="318"/>
    </row>
    <row r="177" spans="1:48">
      <c r="A177" s="39"/>
      <c r="B177" s="97"/>
      <c r="C177" s="98">
        <f>SUM(AJ175:AK177)</f>
        <v>0</v>
      </c>
      <c r="D177" s="164" t="s">
        <v>9</v>
      </c>
      <c r="E177" s="44"/>
      <c r="F177" s="44"/>
      <c r="G177" s="44"/>
      <c r="H177" s="167"/>
      <c r="I177" s="44"/>
      <c r="J177" s="44"/>
      <c r="K177" s="44"/>
      <c r="L177" s="44"/>
      <c r="M177" s="322"/>
      <c r="N177" s="53"/>
      <c r="O177" s="52"/>
      <c r="P177" s="323"/>
      <c r="Q177" s="324"/>
      <c r="R177" s="325"/>
      <c r="S177" s="44"/>
      <c r="T177" s="44"/>
      <c r="U177" s="44"/>
      <c r="V177" s="167"/>
      <c r="W177" s="44"/>
      <c r="X177" s="44"/>
      <c r="Y177" s="44"/>
      <c r="Z177" s="44"/>
      <c r="AA177" s="44"/>
      <c r="AB177" s="44"/>
      <c r="AC177" s="167"/>
      <c r="AD177" s="167"/>
      <c r="AE177" s="167"/>
      <c r="AF177" s="167"/>
      <c r="AG177" s="44"/>
      <c r="AH177" s="44"/>
      <c r="AI177" s="44"/>
      <c r="AJ177" s="320"/>
      <c r="AK177" s="33"/>
      <c r="AM177" s="126"/>
    </row>
    <row r="178" spans="1:48">
      <c r="A178" s="39"/>
      <c r="B178" s="294"/>
      <c r="C178" s="176"/>
      <c r="D178" s="177"/>
      <c r="E178" s="109"/>
      <c r="F178" s="110"/>
      <c r="G178" s="109"/>
      <c r="H178" s="110"/>
      <c r="I178" s="126"/>
      <c r="J178" s="109"/>
      <c r="K178" s="110"/>
      <c r="L178" s="109"/>
      <c r="M178" s="110"/>
      <c r="N178" s="110"/>
      <c r="O178" s="109"/>
      <c r="P178" s="109"/>
      <c r="Q178" s="110" t="s">
        <v>44</v>
      </c>
      <c r="R178" s="110"/>
      <c r="S178" s="109"/>
      <c r="T178" s="110"/>
      <c r="U178" s="109"/>
      <c r="V178" s="326"/>
      <c r="W178" s="109"/>
      <c r="X178" s="109"/>
      <c r="Y178" s="110"/>
      <c r="Z178" s="109"/>
      <c r="AA178" s="110"/>
      <c r="AB178" s="110"/>
      <c r="AC178" s="109"/>
      <c r="AD178" s="109"/>
      <c r="AE178" s="109"/>
      <c r="AF178" s="110"/>
      <c r="AG178" s="109"/>
      <c r="AH178" s="109"/>
      <c r="AI178" s="110"/>
      <c r="AJ178" s="111"/>
      <c r="AK178" s="111"/>
      <c r="AM178" s="318"/>
    </row>
    <row r="179" spans="1:48">
      <c r="A179" s="106" t="s">
        <v>4</v>
      </c>
      <c r="B179" s="107" t="s">
        <v>5</v>
      </c>
      <c r="C179" s="327" t="s">
        <v>27</v>
      </c>
      <c r="D179" s="328"/>
      <c r="E179" s="110"/>
      <c r="F179" s="110"/>
      <c r="G179" s="109"/>
      <c r="H179" s="109"/>
      <c r="I179" s="109"/>
      <c r="J179" s="109"/>
      <c r="K179" s="110"/>
      <c r="L179" s="110"/>
      <c r="M179" s="110"/>
      <c r="N179" s="109"/>
      <c r="O179" s="109"/>
      <c r="P179" s="109"/>
      <c r="Q179" s="109"/>
      <c r="R179" s="110"/>
      <c r="S179" s="110"/>
      <c r="T179" s="110"/>
      <c r="U179" s="109"/>
      <c r="V179" s="109"/>
      <c r="W179" s="109"/>
      <c r="X179" s="109"/>
      <c r="Y179" s="110"/>
      <c r="Z179" s="110"/>
      <c r="AA179" s="110"/>
      <c r="AB179" s="109"/>
      <c r="AC179" s="109"/>
      <c r="AD179" s="109"/>
      <c r="AE179" s="109"/>
      <c r="AF179" s="110"/>
      <c r="AG179" s="110"/>
      <c r="AH179" s="110"/>
      <c r="AI179" s="110"/>
      <c r="AJ179" s="111"/>
      <c r="AK179" s="111"/>
      <c r="AM179" s="318"/>
    </row>
    <row r="180" spans="1:48">
      <c r="A180" s="329">
        <v>8.25</v>
      </c>
      <c r="B180" s="330"/>
      <c r="C180" s="331" t="s">
        <v>79</v>
      </c>
      <c r="D180" s="332" t="s">
        <v>29</v>
      </c>
      <c r="E180" s="180">
        <f t="shared" ref="E180:AI180" si="23">COUNTIF(E$154:E$177,$D$180)</f>
        <v>0</v>
      </c>
      <c r="F180" s="180">
        <f t="shared" si="23"/>
        <v>0</v>
      </c>
      <c r="G180" s="180">
        <f t="shared" si="23"/>
        <v>0</v>
      </c>
      <c r="H180" s="180">
        <f t="shared" si="23"/>
        <v>0</v>
      </c>
      <c r="I180" s="180">
        <f t="shared" si="23"/>
        <v>0</v>
      </c>
      <c r="J180" s="180">
        <f t="shared" si="23"/>
        <v>0</v>
      </c>
      <c r="K180" s="180">
        <f t="shared" si="23"/>
        <v>0</v>
      </c>
      <c r="L180" s="180">
        <f t="shared" si="23"/>
        <v>0</v>
      </c>
      <c r="M180" s="180">
        <f t="shared" si="23"/>
        <v>0</v>
      </c>
      <c r="N180" s="180">
        <f t="shared" si="23"/>
        <v>0</v>
      </c>
      <c r="O180" s="180">
        <f t="shared" si="23"/>
        <v>0</v>
      </c>
      <c r="P180" s="180">
        <f t="shared" si="23"/>
        <v>0</v>
      </c>
      <c r="Q180" s="180">
        <f t="shared" si="23"/>
        <v>0</v>
      </c>
      <c r="R180" s="180">
        <f t="shared" si="23"/>
        <v>0</v>
      </c>
      <c r="S180" s="180">
        <f t="shared" si="23"/>
        <v>0</v>
      </c>
      <c r="T180" s="180">
        <f t="shared" si="23"/>
        <v>0</v>
      </c>
      <c r="U180" s="180">
        <f t="shared" si="23"/>
        <v>0</v>
      </c>
      <c r="V180" s="180">
        <f t="shared" si="23"/>
        <v>0</v>
      </c>
      <c r="W180" s="180">
        <f t="shared" si="23"/>
        <v>0</v>
      </c>
      <c r="X180" s="180">
        <f t="shared" si="23"/>
        <v>0</v>
      </c>
      <c r="Y180" s="180">
        <f t="shared" si="23"/>
        <v>0</v>
      </c>
      <c r="Z180" s="180">
        <f t="shared" si="23"/>
        <v>0</v>
      </c>
      <c r="AA180" s="180">
        <f t="shared" si="23"/>
        <v>0</v>
      </c>
      <c r="AB180" s="180">
        <f t="shared" si="23"/>
        <v>0</v>
      </c>
      <c r="AC180" s="180">
        <f t="shared" si="23"/>
        <v>0</v>
      </c>
      <c r="AD180" s="180">
        <f t="shared" si="23"/>
        <v>0</v>
      </c>
      <c r="AE180" s="180">
        <f t="shared" si="23"/>
        <v>0</v>
      </c>
      <c r="AF180" s="180">
        <f t="shared" si="23"/>
        <v>0</v>
      </c>
      <c r="AG180" s="180">
        <f t="shared" si="23"/>
        <v>0</v>
      </c>
      <c r="AH180" s="180">
        <f t="shared" si="23"/>
        <v>0</v>
      </c>
      <c r="AI180" s="180">
        <f t="shared" si="23"/>
        <v>0</v>
      </c>
      <c r="AJ180" s="117"/>
      <c r="AK180" s="117"/>
    </row>
    <row r="181" spans="1:48">
      <c r="A181" s="332">
        <v>6</v>
      </c>
      <c r="B181" s="330"/>
      <c r="C181" s="333" t="s">
        <v>80</v>
      </c>
      <c r="D181" s="332" t="s">
        <v>31</v>
      </c>
      <c r="E181" s="185">
        <f t="shared" ref="E181:AI181" si="24">COUNTIF(E$154:E$177,$D$181)</f>
        <v>0</v>
      </c>
      <c r="F181" s="185">
        <f t="shared" si="24"/>
        <v>0</v>
      </c>
      <c r="G181" s="185">
        <f t="shared" si="24"/>
        <v>0</v>
      </c>
      <c r="H181" s="185">
        <f t="shared" si="24"/>
        <v>0</v>
      </c>
      <c r="I181" s="185">
        <f t="shared" si="24"/>
        <v>0</v>
      </c>
      <c r="J181" s="185">
        <f t="shared" si="24"/>
        <v>0</v>
      </c>
      <c r="K181" s="185">
        <f t="shared" si="24"/>
        <v>0</v>
      </c>
      <c r="L181" s="185">
        <f t="shared" si="24"/>
        <v>0</v>
      </c>
      <c r="M181" s="185">
        <f t="shared" si="24"/>
        <v>0</v>
      </c>
      <c r="N181" s="185">
        <f t="shared" si="24"/>
        <v>0</v>
      </c>
      <c r="O181" s="185">
        <f t="shared" si="24"/>
        <v>0</v>
      </c>
      <c r="P181" s="185">
        <f t="shared" si="24"/>
        <v>0</v>
      </c>
      <c r="Q181" s="185">
        <f t="shared" si="24"/>
        <v>0</v>
      </c>
      <c r="R181" s="185">
        <f t="shared" si="24"/>
        <v>0</v>
      </c>
      <c r="S181" s="185">
        <f t="shared" si="24"/>
        <v>0</v>
      </c>
      <c r="T181" s="185">
        <f t="shared" si="24"/>
        <v>0</v>
      </c>
      <c r="U181" s="185">
        <f t="shared" si="24"/>
        <v>0</v>
      </c>
      <c r="V181" s="185">
        <f t="shared" si="24"/>
        <v>0</v>
      </c>
      <c r="W181" s="185">
        <f t="shared" si="24"/>
        <v>0</v>
      </c>
      <c r="X181" s="185">
        <f t="shared" si="24"/>
        <v>0</v>
      </c>
      <c r="Y181" s="185">
        <f t="shared" si="24"/>
        <v>0</v>
      </c>
      <c r="Z181" s="185">
        <f t="shared" si="24"/>
        <v>0</v>
      </c>
      <c r="AA181" s="185">
        <f t="shared" si="24"/>
        <v>0</v>
      </c>
      <c r="AB181" s="185">
        <f t="shared" si="24"/>
        <v>0</v>
      </c>
      <c r="AC181" s="185">
        <f t="shared" si="24"/>
        <v>0</v>
      </c>
      <c r="AD181" s="185">
        <f t="shared" si="24"/>
        <v>0</v>
      </c>
      <c r="AE181" s="185">
        <f t="shared" si="24"/>
        <v>0</v>
      </c>
      <c r="AF181" s="185">
        <f t="shared" si="24"/>
        <v>0</v>
      </c>
      <c r="AG181" s="185">
        <f t="shared" si="24"/>
        <v>0</v>
      </c>
      <c r="AH181" s="185">
        <f t="shared" si="24"/>
        <v>0</v>
      </c>
      <c r="AI181" s="185">
        <f t="shared" si="24"/>
        <v>0</v>
      </c>
      <c r="AJ181" s="117"/>
      <c r="AK181" s="117"/>
    </row>
    <row r="182" spans="1:48">
      <c r="A182" s="329">
        <v>6.25</v>
      </c>
      <c r="B182" s="330"/>
      <c r="C182" s="331" t="s">
        <v>81</v>
      </c>
      <c r="D182" s="332" t="s">
        <v>82</v>
      </c>
      <c r="E182" s="123">
        <f t="shared" ref="E182:AI182" si="25">COUNTIF(E$154:E$177,$D$182)</f>
        <v>0</v>
      </c>
      <c r="F182" s="123">
        <f t="shared" si="25"/>
        <v>0</v>
      </c>
      <c r="G182" s="123">
        <f t="shared" si="25"/>
        <v>0</v>
      </c>
      <c r="H182" s="123">
        <f t="shared" si="25"/>
        <v>0</v>
      </c>
      <c r="I182" s="123">
        <f t="shared" si="25"/>
        <v>0</v>
      </c>
      <c r="J182" s="123">
        <f t="shared" si="25"/>
        <v>0</v>
      </c>
      <c r="K182" s="123">
        <f t="shared" si="25"/>
        <v>0</v>
      </c>
      <c r="L182" s="123">
        <f t="shared" si="25"/>
        <v>0</v>
      </c>
      <c r="M182" s="123">
        <f t="shared" si="25"/>
        <v>0</v>
      </c>
      <c r="N182" s="123">
        <f t="shared" si="25"/>
        <v>0</v>
      </c>
      <c r="O182" s="123">
        <f t="shared" si="25"/>
        <v>0</v>
      </c>
      <c r="P182" s="123">
        <f t="shared" si="25"/>
        <v>0</v>
      </c>
      <c r="Q182" s="123">
        <f t="shared" si="25"/>
        <v>0</v>
      </c>
      <c r="R182" s="123">
        <f t="shared" si="25"/>
        <v>0</v>
      </c>
      <c r="S182" s="123">
        <f t="shared" si="25"/>
        <v>0</v>
      </c>
      <c r="T182" s="123">
        <f t="shared" si="25"/>
        <v>0</v>
      </c>
      <c r="U182" s="123">
        <f t="shared" si="25"/>
        <v>0</v>
      </c>
      <c r="V182" s="123">
        <f t="shared" si="25"/>
        <v>0</v>
      </c>
      <c r="W182" s="123">
        <f t="shared" si="25"/>
        <v>0</v>
      </c>
      <c r="X182" s="123">
        <f t="shared" si="25"/>
        <v>0</v>
      </c>
      <c r="Y182" s="123">
        <f t="shared" si="25"/>
        <v>0</v>
      </c>
      <c r="Z182" s="123">
        <f t="shared" si="25"/>
        <v>0</v>
      </c>
      <c r="AA182" s="123">
        <f t="shared" si="25"/>
        <v>0</v>
      </c>
      <c r="AB182" s="123">
        <f t="shared" si="25"/>
        <v>0</v>
      </c>
      <c r="AC182" s="123">
        <f t="shared" si="25"/>
        <v>0</v>
      </c>
      <c r="AD182" s="123">
        <f t="shared" si="25"/>
        <v>0</v>
      </c>
      <c r="AE182" s="123">
        <f t="shared" si="25"/>
        <v>0</v>
      </c>
      <c r="AF182" s="123">
        <f t="shared" si="25"/>
        <v>0</v>
      </c>
      <c r="AG182" s="123">
        <f t="shared" si="25"/>
        <v>0</v>
      </c>
      <c r="AH182" s="123">
        <f t="shared" si="25"/>
        <v>0</v>
      </c>
      <c r="AI182" s="123">
        <f t="shared" si="25"/>
        <v>0</v>
      </c>
      <c r="AJ182" s="117"/>
      <c r="AK182" s="117"/>
    </row>
    <row r="183" spans="1:48">
      <c r="A183" s="127" t="s">
        <v>32</v>
      </c>
      <c r="B183" s="193"/>
      <c r="C183" s="129">
        <f>SUM(AJ154:AJ159)</f>
        <v>0</v>
      </c>
      <c r="D183" s="130"/>
      <c r="E183" s="131">
        <f t="shared" ref="E183:AI183" si="26">SUM(E154:E177)</f>
        <v>0</v>
      </c>
      <c r="F183" s="131">
        <f t="shared" si="26"/>
        <v>0</v>
      </c>
      <c r="G183" s="131">
        <f t="shared" si="26"/>
        <v>0</v>
      </c>
      <c r="H183" s="131">
        <f t="shared" si="26"/>
        <v>0</v>
      </c>
      <c r="I183" s="131">
        <f t="shared" si="26"/>
        <v>0</v>
      </c>
      <c r="J183" s="131">
        <f t="shared" si="26"/>
        <v>0</v>
      </c>
      <c r="K183" s="131">
        <f t="shared" si="26"/>
        <v>0</v>
      </c>
      <c r="L183" s="131">
        <f t="shared" si="26"/>
        <v>0</v>
      </c>
      <c r="M183" s="131">
        <f t="shared" si="26"/>
        <v>0</v>
      </c>
      <c r="N183" s="131">
        <f t="shared" si="26"/>
        <v>0</v>
      </c>
      <c r="O183" s="131">
        <f t="shared" si="26"/>
        <v>0</v>
      </c>
      <c r="P183" s="131">
        <f t="shared" si="26"/>
        <v>0</v>
      </c>
      <c r="Q183" s="131">
        <f t="shared" si="26"/>
        <v>0</v>
      </c>
      <c r="R183" s="131">
        <f t="shared" si="26"/>
        <v>0</v>
      </c>
      <c r="S183" s="131">
        <f t="shared" si="26"/>
        <v>0</v>
      </c>
      <c r="T183" s="131">
        <f t="shared" si="26"/>
        <v>0</v>
      </c>
      <c r="U183" s="131">
        <f t="shared" si="26"/>
        <v>0</v>
      </c>
      <c r="V183" s="131">
        <f t="shared" si="26"/>
        <v>0</v>
      </c>
      <c r="W183" s="131">
        <f t="shared" si="26"/>
        <v>0</v>
      </c>
      <c r="X183" s="131">
        <f t="shared" si="26"/>
        <v>0</v>
      </c>
      <c r="Y183" s="131">
        <f t="shared" si="26"/>
        <v>0</v>
      </c>
      <c r="Z183" s="131">
        <f t="shared" si="26"/>
        <v>0</v>
      </c>
      <c r="AA183" s="131">
        <f t="shared" si="26"/>
        <v>0</v>
      </c>
      <c r="AB183" s="131">
        <f t="shared" si="26"/>
        <v>0</v>
      </c>
      <c r="AC183" s="131">
        <f t="shared" si="26"/>
        <v>0</v>
      </c>
      <c r="AD183" s="131">
        <f t="shared" si="26"/>
        <v>0</v>
      </c>
      <c r="AE183" s="131">
        <f t="shared" si="26"/>
        <v>0</v>
      </c>
      <c r="AF183" s="131">
        <f t="shared" si="26"/>
        <v>0</v>
      </c>
      <c r="AG183" s="131">
        <f t="shared" si="26"/>
        <v>0</v>
      </c>
      <c r="AH183" s="131">
        <f t="shared" si="26"/>
        <v>0</v>
      </c>
      <c r="AI183" s="131">
        <f t="shared" si="26"/>
        <v>0</v>
      </c>
      <c r="AJ183" s="132">
        <f>SUM(F183:AE183)</f>
        <v>0</v>
      </c>
      <c r="AK183" s="133" t="s">
        <v>33</v>
      </c>
    </row>
    <row r="184" spans="1:48">
      <c r="A184" s="135" t="s">
        <v>34</v>
      </c>
      <c r="B184" s="195"/>
      <c r="C184" s="196">
        <f>SUM(AK154:AK159)</f>
        <v>0</v>
      </c>
      <c r="D184" s="130"/>
      <c r="E184" s="137" t="str">
        <f>IF(E183=12.25,1,"ERRORE")</f>
        <v>ERRORE</v>
      </c>
      <c r="F184" s="137">
        <f>IF(F183=0,1,"ERRORE")</f>
        <v>1</v>
      </c>
      <c r="G184" s="137" t="str">
        <f>IF(G183=14.25,1,"ERRORE")</f>
        <v>ERRORE</v>
      </c>
      <c r="H184" s="137" t="str">
        <f>IF(H183=14.25,1,"ERRORE")</f>
        <v>ERRORE</v>
      </c>
      <c r="I184" s="137" t="str">
        <f>IF(I183=14.25,1,"ERRORE")</f>
        <v>ERRORE</v>
      </c>
      <c r="J184" s="137" t="str">
        <f>IF(J183=14.25,1,"ERRORE")</f>
        <v>ERRORE</v>
      </c>
      <c r="K184" s="137" t="str">
        <f>IF(K183=14.25,1,"ERRORE")</f>
        <v>ERRORE</v>
      </c>
      <c r="L184" s="137" t="str">
        <f>IF(L183=12.25,1,"ERRORE")</f>
        <v>ERRORE</v>
      </c>
      <c r="M184" s="137">
        <f>IF(M183=0,1,"ERRORE")</f>
        <v>1</v>
      </c>
      <c r="N184" s="137" t="str">
        <f>IF(N183=14.25,1,"ERRORE")</f>
        <v>ERRORE</v>
      </c>
      <c r="O184" s="137" t="str">
        <f>IF(O183=14.25,1,"ERRORE")</f>
        <v>ERRORE</v>
      </c>
      <c r="P184" s="137" t="str">
        <f>IF(P183=14.25,1,"ERRORE")</f>
        <v>ERRORE</v>
      </c>
      <c r="Q184" s="137" t="str">
        <f>IF(Q183=14.25,1,"ERRORE")</f>
        <v>ERRORE</v>
      </c>
      <c r="R184" s="137" t="str">
        <f>IF(R183=14.25,1,"ERRORE")</f>
        <v>ERRORE</v>
      </c>
      <c r="S184" s="137" t="str">
        <f>IF(S183=12.25,1,"ERRORE")</f>
        <v>ERRORE</v>
      </c>
      <c r="T184" s="137">
        <f>IF(T183=0,1,"ERRORE")</f>
        <v>1</v>
      </c>
      <c r="U184" s="137">
        <f>IF(U183=0,1,"ERRORE")</f>
        <v>1</v>
      </c>
      <c r="V184" s="137" t="str">
        <f>IF(V183=14.25,1,"ERRORE")</f>
        <v>ERRORE</v>
      </c>
      <c r="W184" s="137" t="str">
        <f>IF(W183=14.25,1,"ERRORE")</f>
        <v>ERRORE</v>
      </c>
      <c r="X184" s="137" t="str">
        <f>IF(X183=14.25,1,"ERRORE")</f>
        <v>ERRORE</v>
      </c>
      <c r="Y184" s="137">
        <f>IF(Y183=0,1,"ERRORE")</f>
        <v>1</v>
      </c>
      <c r="Z184" s="137" t="str">
        <f>IF(Z183=12.25,1,"ERRORE")</f>
        <v>ERRORE</v>
      </c>
      <c r="AA184" s="137">
        <f>IF(AA183=0,1,"ERRORE")</f>
        <v>1</v>
      </c>
      <c r="AB184" s="137" t="str">
        <f>IF(AB183=14.25,1,"ERRORE")</f>
        <v>ERRORE</v>
      </c>
      <c r="AC184" s="137" t="str">
        <f>IF(AC183=14.25,1,"ERRORE")</f>
        <v>ERRORE</v>
      </c>
      <c r="AD184" s="137" t="str">
        <f>IF(AD183=14.25,1,"ERRORE")</f>
        <v>ERRORE</v>
      </c>
      <c r="AE184" s="137" t="str">
        <f>IF(AE183=14.25,1,"ERRORE")</f>
        <v>ERRORE</v>
      </c>
      <c r="AF184" s="137">
        <f>IF(AF183=0,1,"ERRORE")</f>
        <v>1</v>
      </c>
      <c r="AG184" s="137" t="str">
        <f>IF(AG183=12.25,1,"ERRORE")</f>
        <v>ERRORE</v>
      </c>
      <c r="AH184" s="137" t="str">
        <f>IF(AH183=12.25,1,"ERRORE")</f>
        <v>ERRORE</v>
      </c>
      <c r="AI184" s="137">
        <f>IF(AI183=0,1,"ERRORE")</f>
        <v>1</v>
      </c>
      <c r="AJ184" s="138">
        <f>SUM(AJ154:AK177)</f>
        <v>0</v>
      </c>
      <c r="AK184" s="133" t="s">
        <v>35</v>
      </c>
    </row>
    <row r="185" spans="1:48">
      <c r="A185" s="139" t="s">
        <v>36</v>
      </c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34"/>
      <c r="AK185" s="133"/>
    </row>
    <row r="186" spans="1:48" s="318" customFormat="1"/>
    <row r="187" spans="1:48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</row>
    <row r="188" spans="1:48">
      <c r="C188" s="16"/>
      <c r="D188" s="17"/>
      <c r="E188" s="18">
        <v>1</v>
      </c>
      <c r="F188" s="18">
        <v>2</v>
      </c>
      <c r="G188" s="18">
        <v>3</v>
      </c>
      <c r="H188" s="18">
        <v>4</v>
      </c>
      <c r="I188" s="18">
        <v>5</v>
      </c>
      <c r="J188" s="18">
        <v>6</v>
      </c>
      <c r="K188" s="18">
        <v>7</v>
      </c>
      <c r="L188" s="18">
        <v>8</v>
      </c>
      <c r="M188" s="18">
        <v>9</v>
      </c>
      <c r="N188" s="18">
        <v>10</v>
      </c>
      <c r="O188" s="18">
        <v>11</v>
      </c>
      <c r="P188" s="18">
        <v>12</v>
      </c>
      <c r="Q188" s="18">
        <v>13</v>
      </c>
      <c r="R188" s="18">
        <v>14</v>
      </c>
      <c r="S188" s="18">
        <v>15</v>
      </c>
      <c r="T188" s="18">
        <v>16</v>
      </c>
      <c r="U188" s="18">
        <v>17</v>
      </c>
      <c r="V188" s="18">
        <v>18</v>
      </c>
      <c r="W188" s="18">
        <v>19</v>
      </c>
      <c r="X188" s="18">
        <v>20</v>
      </c>
      <c r="Y188" s="18">
        <v>21</v>
      </c>
      <c r="Z188" s="18">
        <v>22</v>
      </c>
      <c r="AA188" s="18">
        <v>23</v>
      </c>
      <c r="AB188" s="18">
        <v>24</v>
      </c>
      <c r="AC188" s="279">
        <v>25</v>
      </c>
      <c r="AD188" s="18">
        <v>26</v>
      </c>
      <c r="AE188" s="18">
        <v>27</v>
      </c>
      <c r="AF188" s="279">
        <v>28</v>
      </c>
      <c r="AG188" s="18">
        <v>29</v>
      </c>
      <c r="AH188" s="18">
        <v>30</v>
      </c>
      <c r="AI188" s="18"/>
      <c r="AJ188" s="18"/>
      <c r="AK188" s="18"/>
    </row>
    <row r="189" spans="1:48">
      <c r="B189" s="15" t="s">
        <v>2</v>
      </c>
      <c r="C189" s="81" t="s">
        <v>83</v>
      </c>
      <c r="D189" s="147"/>
      <c r="E189" s="23"/>
      <c r="F189" s="24"/>
      <c r="G189" s="23"/>
      <c r="H189" s="23"/>
      <c r="I189" s="23"/>
      <c r="J189" s="23"/>
      <c r="K189" s="23"/>
      <c r="L189" s="23"/>
      <c r="M189" s="24"/>
      <c r="N189" s="23"/>
      <c r="O189" s="23"/>
      <c r="P189" s="23"/>
      <c r="Q189" s="23"/>
      <c r="R189" s="23"/>
      <c r="S189" s="23"/>
      <c r="T189" s="24"/>
      <c r="U189" s="23"/>
      <c r="V189" s="23"/>
      <c r="W189" s="23"/>
      <c r="X189" s="23"/>
      <c r="Y189" s="23"/>
      <c r="Z189" s="23"/>
      <c r="AA189" s="24"/>
      <c r="AB189" s="25"/>
      <c r="AC189" s="26"/>
      <c r="AD189" s="23"/>
      <c r="AE189" s="23"/>
      <c r="AF189" s="23"/>
      <c r="AG189" s="23"/>
      <c r="AH189" s="24"/>
      <c r="AI189" s="23"/>
      <c r="AJ189" s="82" t="s">
        <v>4</v>
      </c>
      <c r="AK189" s="28" t="s">
        <v>5</v>
      </c>
      <c r="AL189" s="335" t="s">
        <v>84</v>
      </c>
      <c r="AR189" s="31" t="s">
        <v>62</v>
      </c>
      <c r="AS189" s="31" t="s">
        <v>85</v>
      </c>
      <c r="AT189" s="31" t="s">
        <v>62</v>
      </c>
      <c r="AU189" s="31" t="s">
        <v>85</v>
      </c>
      <c r="AV189" s="31" t="s">
        <v>29</v>
      </c>
    </row>
    <row r="190" spans="1:48">
      <c r="B190" s="83"/>
      <c r="C190" s="12" t="s">
        <v>86</v>
      </c>
      <c r="D190" s="152" t="s">
        <v>7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103"/>
      <c r="V190" s="31"/>
      <c r="W190" s="31"/>
      <c r="X190" s="31"/>
      <c r="Y190" s="31"/>
      <c r="Z190" s="31"/>
      <c r="AA190" s="31"/>
      <c r="AB190" s="31"/>
      <c r="AC190" s="103"/>
      <c r="AD190" s="31"/>
      <c r="AE190" s="31"/>
      <c r="AF190" s="31"/>
      <c r="AG190" s="31"/>
      <c r="AH190" s="31"/>
      <c r="AI190" s="31"/>
      <c r="AJ190" s="336"/>
      <c r="AK190" s="337"/>
      <c r="AL190" s="335" t="s">
        <v>87</v>
      </c>
      <c r="AR190" s="338"/>
      <c r="AS190" s="339" t="s">
        <v>88</v>
      </c>
      <c r="AT190" s="340"/>
      <c r="AU190" s="339" t="s">
        <v>89</v>
      </c>
      <c r="AV190" s="340"/>
    </row>
    <row r="191" spans="1:48">
      <c r="B191" s="91"/>
      <c r="C191" s="12"/>
      <c r="D191" s="158" t="s">
        <v>8</v>
      </c>
      <c r="E191" s="36"/>
      <c r="F191" s="36"/>
      <c r="G191" s="338"/>
      <c r="H191" s="306"/>
      <c r="I191" s="305"/>
      <c r="J191" s="306"/>
      <c r="K191" s="305"/>
      <c r="L191" s="36"/>
      <c r="M191" s="36"/>
      <c r="N191" s="338"/>
      <c r="O191" s="306"/>
      <c r="P191" s="305"/>
      <c r="Q191" s="306"/>
      <c r="R191" s="305"/>
      <c r="S191" s="36"/>
      <c r="T191" s="36"/>
      <c r="U191" s="338"/>
      <c r="V191" s="306"/>
      <c r="W191" s="305"/>
      <c r="X191" s="306"/>
      <c r="Y191" s="305"/>
      <c r="Z191" s="36"/>
      <c r="AA191" s="36"/>
      <c r="AB191" s="338"/>
      <c r="AC191" s="306"/>
      <c r="AD191" s="305"/>
      <c r="AE191" s="306"/>
      <c r="AF191" s="305"/>
      <c r="AG191" s="36"/>
      <c r="AH191" s="36"/>
      <c r="AI191" s="36"/>
      <c r="AJ191" s="37">
        <f>SUM(E191:AI191)</f>
        <v>0</v>
      </c>
      <c r="AK191" s="162">
        <f>SUM(E192:AI192)</f>
        <v>0</v>
      </c>
      <c r="AL191" s="341" t="s">
        <v>89</v>
      </c>
    </row>
    <row r="192" spans="1:48">
      <c r="A192" s="39"/>
      <c r="B192" s="97"/>
      <c r="C192" s="98">
        <f>SUM(AJ190:AK192)</f>
        <v>0</v>
      </c>
      <c r="D192" s="164" t="s">
        <v>9</v>
      </c>
      <c r="E192" s="43"/>
      <c r="F192" s="43"/>
      <c r="G192" s="43"/>
      <c r="H192" s="43"/>
      <c r="I192" s="43"/>
      <c r="J192" s="44"/>
      <c r="K192" s="43"/>
      <c r="L192" s="43"/>
      <c r="M192" s="43"/>
      <c r="N192" s="43"/>
      <c r="O192" s="43"/>
      <c r="P192" s="43"/>
      <c r="Q192" s="44"/>
      <c r="R192" s="44"/>
      <c r="S192" s="44"/>
      <c r="T192" s="43"/>
      <c r="U192" s="43"/>
      <c r="V192" s="43"/>
      <c r="W192" s="43"/>
      <c r="X192" s="44"/>
      <c r="Y192" s="44"/>
      <c r="Z192" s="44"/>
      <c r="AA192" s="43"/>
      <c r="AB192" s="43"/>
      <c r="AC192" s="43"/>
      <c r="AD192" s="43"/>
      <c r="AE192" s="43"/>
      <c r="AF192" s="43"/>
      <c r="AG192" s="44"/>
      <c r="AH192" s="43"/>
      <c r="AI192" s="43"/>
      <c r="AJ192" s="342"/>
      <c r="AK192" s="122"/>
    </row>
    <row r="193" spans="1:49">
      <c r="A193" s="39"/>
      <c r="B193" s="343"/>
      <c r="C193" s="6" t="s">
        <v>90</v>
      </c>
      <c r="D193" s="344" t="s">
        <v>7</v>
      </c>
      <c r="E193" s="31"/>
      <c r="F193" s="31"/>
      <c r="G193" s="31"/>
      <c r="H193" s="31"/>
      <c r="I193" s="31"/>
      <c r="J193" s="47"/>
      <c r="K193" s="31"/>
      <c r="L193" s="31"/>
      <c r="M193" s="31"/>
      <c r="N193" s="31"/>
      <c r="O193" s="31"/>
      <c r="P193" s="31"/>
      <c r="Q193" s="47"/>
      <c r="R193" s="47"/>
      <c r="S193" s="47"/>
      <c r="T193" s="31"/>
      <c r="U193" s="31"/>
      <c r="V193" s="31"/>
      <c r="W193" s="31"/>
      <c r="X193" s="47"/>
      <c r="Y193" s="47"/>
      <c r="Z193" s="47"/>
      <c r="AA193" s="31"/>
      <c r="AB193" s="31"/>
      <c r="AC193" s="31"/>
      <c r="AD193" s="31"/>
      <c r="AE193" s="31"/>
      <c r="AF193" s="31"/>
      <c r="AG193" s="47"/>
      <c r="AH193" s="31"/>
      <c r="AI193" s="31"/>
      <c r="AJ193" s="345"/>
      <c r="AK193" s="346"/>
    </row>
    <row r="194" spans="1:49">
      <c r="A194" s="39"/>
      <c r="B194" s="343"/>
      <c r="C194" s="6"/>
      <c r="D194" s="158" t="s">
        <v>8</v>
      </c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7">
        <f>SUM(E194:AI194)</f>
        <v>0</v>
      </c>
      <c r="AK194" s="162">
        <f>SUM(E195:AI195)</f>
        <v>0</v>
      </c>
    </row>
    <row r="195" spans="1:49">
      <c r="A195" s="39"/>
      <c r="B195" s="343"/>
      <c r="C195" s="98">
        <f>SUM(AJ193:AK195)</f>
        <v>0</v>
      </c>
      <c r="D195" s="164" t="s">
        <v>9</v>
      </c>
      <c r="E195" s="43"/>
      <c r="F195" s="43"/>
      <c r="G195" s="43"/>
      <c r="H195" s="43"/>
      <c r="I195" s="43"/>
      <c r="J195" s="44"/>
      <c r="K195" s="43"/>
      <c r="L195" s="43"/>
      <c r="M195" s="43"/>
      <c r="N195" s="43"/>
      <c r="O195" s="43"/>
      <c r="P195" s="43"/>
      <c r="Q195" s="44"/>
      <c r="R195" s="44"/>
      <c r="S195" s="44"/>
      <c r="T195" s="43"/>
      <c r="U195" s="43"/>
      <c r="V195" s="43"/>
      <c r="W195" s="43"/>
      <c r="X195" s="44"/>
      <c r="Y195" s="44"/>
      <c r="Z195" s="44"/>
      <c r="AA195" s="43"/>
      <c r="AB195" s="43"/>
      <c r="AC195" s="43"/>
      <c r="AD195" s="43"/>
      <c r="AE195" s="43"/>
      <c r="AF195" s="43"/>
      <c r="AG195" s="44"/>
      <c r="AH195" s="43"/>
      <c r="AI195" s="43"/>
      <c r="AJ195" s="347"/>
      <c r="AK195" s="348"/>
    </row>
    <row r="196" spans="1:49">
      <c r="B196" s="83"/>
      <c r="C196" s="12" t="s">
        <v>91</v>
      </c>
      <c r="D196" s="152" t="s">
        <v>7</v>
      </c>
      <c r="E196" s="31"/>
      <c r="F196" s="31"/>
      <c r="G196" s="349"/>
      <c r="H196" s="306"/>
      <c r="I196" s="305"/>
      <c r="J196" s="306"/>
      <c r="K196" s="31"/>
      <c r="L196" s="31"/>
      <c r="M196" s="31"/>
      <c r="N196" s="349"/>
      <c r="O196" s="306"/>
      <c r="P196" s="305"/>
      <c r="Q196" s="306"/>
      <c r="R196" s="31"/>
      <c r="S196" s="31"/>
      <c r="T196" s="31"/>
      <c r="U196" s="349"/>
      <c r="V196" s="306"/>
      <c r="W196" s="305"/>
      <c r="X196" s="306"/>
      <c r="Y196" s="31"/>
      <c r="Z196" s="31"/>
      <c r="AA196" s="31"/>
      <c r="AB196" s="349"/>
      <c r="AC196" s="306"/>
      <c r="AD196" s="305"/>
      <c r="AE196" s="306"/>
      <c r="AF196" s="31"/>
      <c r="AG196" s="31"/>
      <c r="AH196" s="31"/>
      <c r="AI196" s="31"/>
      <c r="AJ196" s="32"/>
      <c r="AK196" s="33"/>
      <c r="AL196" s="350">
        <v>42857</v>
      </c>
    </row>
    <row r="197" spans="1:49">
      <c r="B197" s="91"/>
      <c r="C197" s="12"/>
      <c r="D197" s="158" t="s">
        <v>8</v>
      </c>
      <c r="E197" s="47"/>
      <c r="F197" s="47"/>
      <c r="G197" s="47"/>
      <c r="H197" s="47"/>
      <c r="I197" s="47"/>
      <c r="J197" s="36"/>
      <c r="K197" s="47"/>
      <c r="L197" s="47"/>
      <c r="M197" s="47"/>
      <c r="N197" s="47"/>
      <c r="O197" s="47"/>
      <c r="P197" s="47"/>
      <c r="Q197" s="36"/>
      <c r="R197" s="36"/>
      <c r="S197" s="36"/>
      <c r="T197" s="47"/>
      <c r="U197" s="47"/>
      <c r="V197" s="47"/>
      <c r="W197" s="47"/>
      <c r="X197" s="36"/>
      <c r="Y197" s="36"/>
      <c r="Z197" s="36"/>
      <c r="AA197" s="47"/>
      <c r="AB197" s="47"/>
      <c r="AC197" s="47"/>
      <c r="AD197" s="47"/>
      <c r="AE197" s="47"/>
      <c r="AF197" s="47"/>
      <c r="AG197" s="36"/>
      <c r="AH197" s="47"/>
      <c r="AI197" s="47"/>
      <c r="AJ197" s="37">
        <f>SUM(E197:AI197)</f>
        <v>0</v>
      </c>
      <c r="AK197" s="162">
        <f>SUM(E198:AI198)</f>
        <v>0</v>
      </c>
      <c r="AL197" s="341" t="s">
        <v>88</v>
      </c>
      <c r="AR197" s="349" t="s">
        <v>89</v>
      </c>
      <c r="AS197" s="339"/>
      <c r="AT197" s="340"/>
      <c r="AU197" s="339" t="s">
        <v>88</v>
      </c>
      <c r="AV197" s="340"/>
      <c r="AW197" s="340"/>
    </row>
    <row r="198" spans="1:49">
      <c r="A198" s="39"/>
      <c r="B198" s="97"/>
      <c r="C198" s="98">
        <f>SUM(AJ196:AK198)</f>
        <v>0</v>
      </c>
      <c r="D198" s="164" t="s">
        <v>9</v>
      </c>
      <c r="E198" s="52"/>
      <c r="F198" s="52"/>
      <c r="G198" s="52"/>
      <c r="H198" s="53"/>
      <c r="I198" s="53"/>
      <c r="J198" s="43"/>
      <c r="K198" s="53"/>
      <c r="L198" s="53"/>
      <c r="M198" s="52"/>
      <c r="N198" s="52"/>
      <c r="O198" s="53"/>
      <c r="P198" s="53"/>
      <c r="Q198" s="43"/>
      <c r="R198" s="43"/>
      <c r="S198" s="43"/>
      <c r="T198" s="52"/>
      <c r="U198" s="52"/>
      <c r="V198" s="53"/>
      <c r="W198" s="53"/>
      <c r="X198" s="43"/>
      <c r="Y198" s="43"/>
      <c r="Z198" s="43"/>
      <c r="AA198" s="52"/>
      <c r="AB198" s="52"/>
      <c r="AC198" s="52"/>
      <c r="AD198" s="52"/>
      <c r="AE198" s="52"/>
      <c r="AF198" s="52"/>
      <c r="AG198" s="43"/>
      <c r="AH198" s="52"/>
      <c r="AI198" s="52"/>
      <c r="AJ198" s="105"/>
      <c r="AK198" s="33"/>
    </row>
    <row r="199" spans="1:49">
      <c r="B199" s="83"/>
      <c r="C199" s="12" t="s">
        <v>92</v>
      </c>
      <c r="D199" s="152" t="s">
        <v>7</v>
      </c>
      <c r="E199" s="55"/>
      <c r="F199" s="55"/>
      <c r="G199" s="55"/>
      <c r="H199" s="55"/>
      <c r="I199" s="55"/>
      <c r="J199" s="47"/>
      <c r="K199" s="55"/>
      <c r="L199" s="55"/>
      <c r="M199" s="55"/>
      <c r="N199" s="55"/>
      <c r="O199" s="55"/>
      <c r="P199" s="55"/>
      <c r="Q199" s="47"/>
      <c r="R199" s="47"/>
      <c r="S199" s="47"/>
      <c r="T199" s="55"/>
      <c r="U199" s="55"/>
      <c r="V199" s="55"/>
      <c r="W199" s="55"/>
      <c r="X199" s="47"/>
      <c r="Y199" s="47"/>
      <c r="Z199" s="47"/>
      <c r="AA199" s="55"/>
      <c r="AB199" s="55"/>
      <c r="AC199" s="55"/>
      <c r="AD199" s="55"/>
      <c r="AE199" s="55"/>
      <c r="AF199" s="55"/>
      <c r="AG199" s="47"/>
      <c r="AH199" s="55"/>
      <c r="AI199" s="55"/>
      <c r="AJ199" s="32"/>
      <c r="AK199" s="33"/>
    </row>
    <row r="200" spans="1:49">
      <c r="B200" s="91"/>
      <c r="C200" s="12"/>
      <c r="D200" s="158" t="s">
        <v>8</v>
      </c>
      <c r="E200" s="47"/>
      <c r="F200" s="47"/>
      <c r="G200" s="47"/>
      <c r="H200" s="47"/>
      <c r="I200" s="47"/>
      <c r="J200" s="57"/>
      <c r="K200" s="47"/>
      <c r="L200" s="47"/>
      <c r="M200" s="47"/>
      <c r="N200" s="47"/>
      <c r="O200" s="47"/>
      <c r="P200" s="47"/>
      <c r="Q200" s="57"/>
      <c r="R200" s="57"/>
      <c r="S200" s="57"/>
      <c r="T200" s="47"/>
      <c r="U200" s="47"/>
      <c r="V200" s="47"/>
      <c r="W200" s="47"/>
      <c r="X200" s="47"/>
      <c r="Y200" s="47"/>
      <c r="Z200" s="47"/>
      <c r="AA200" s="47"/>
      <c r="AB200" s="47"/>
      <c r="AD200" s="47"/>
      <c r="AE200" s="47"/>
      <c r="AF200" s="47"/>
      <c r="AG200" s="47"/>
      <c r="AH200" s="47"/>
      <c r="AI200" s="47"/>
      <c r="AJ200" s="37">
        <f>SUM(E200:AI200)</f>
        <v>0</v>
      </c>
      <c r="AK200" s="162">
        <f>SUM(E201:AI201)</f>
        <v>0</v>
      </c>
    </row>
    <row r="201" spans="1:49">
      <c r="A201" s="39"/>
      <c r="B201" s="97"/>
      <c r="C201" s="98">
        <f>SUM(AJ199:AK201)</f>
        <v>0</v>
      </c>
      <c r="D201" s="164" t="s">
        <v>9</v>
      </c>
      <c r="E201" s="52"/>
      <c r="F201" s="52"/>
      <c r="G201" s="52"/>
      <c r="H201" s="53"/>
      <c r="I201" s="53"/>
      <c r="J201" s="52"/>
      <c r="K201" s="53"/>
      <c r="L201" s="53"/>
      <c r="M201" s="52"/>
      <c r="N201" s="52"/>
      <c r="O201" s="53"/>
      <c r="P201" s="53"/>
      <c r="Q201" s="52"/>
      <c r="R201" s="52"/>
      <c r="S201" s="52"/>
      <c r="T201" s="52"/>
      <c r="U201" s="52"/>
      <c r="V201" s="53"/>
      <c r="W201" s="53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105"/>
      <c r="AK201" s="33"/>
    </row>
    <row r="203" spans="1:49">
      <c r="A203" s="106" t="s">
        <v>4</v>
      </c>
      <c r="B203" s="107" t="s">
        <v>5</v>
      </c>
      <c r="C203" s="351" t="s">
        <v>93</v>
      </c>
      <c r="D203" s="109"/>
      <c r="E203" s="110"/>
      <c r="F203" s="110"/>
      <c r="G203" s="110"/>
      <c r="H203" s="109"/>
      <c r="I203" s="109"/>
      <c r="J203" s="109"/>
      <c r="K203" s="109"/>
      <c r="L203" s="110"/>
      <c r="M203" s="110"/>
      <c r="N203" s="110"/>
      <c r="O203" s="109"/>
      <c r="P203" s="109"/>
      <c r="Q203" s="109"/>
      <c r="R203" s="109"/>
      <c r="S203" s="110"/>
      <c r="T203" s="110"/>
      <c r="U203" s="110"/>
      <c r="V203" s="109"/>
      <c r="W203" s="109"/>
      <c r="X203" s="109"/>
      <c r="Y203" s="109"/>
      <c r="Z203" s="110"/>
      <c r="AA203" s="110"/>
      <c r="AB203" s="110"/>
      <c r="AC203" s="110"/>
      <c r="AD203" s="109"/>
      <c r="AE203" s="109"/>
      <c r="AG203" s="110"/>
      <c r="AH203" s="110"/>
      <c r="AI203" s="110"/>
      <c r="AJ203" s="111"/>
      <c r="AK203" s="111"/>
    </row>
    <row r="204" spans="1:49">
      <c r="A204" s="352">
        <v>9</v>
      </c>
      <c r="B204" s="353"/>
      <c r="C204" s="354" t="s">
        <v>94</v>
      </c>
      <c r="D204" s="355" t="s">
        <v>62</v>
      </c>
      <c r="E204" s="116">
        <f t="shared" ref="E204:AI204" si="27">COUNTIF(E$190:E$201,$D$204)</f>
        <v>0</v>
      </c>
      <c r="F204" s="116">
        <f t="shared" si="27"/>
        <v>0</v>
      </c>
      <c r="G204" s="116">
        <f t="shared" si="27"/>
        <v>0</v>
      </c>
      <c r="H204" s="116">
        <f t="shared" si="27"/>
        <v>0</v>
      </c>
      <c r="I204" s="116">
        <f t="shared" si="27"/>
        <v>0</v>
      </c>
      <c r="J204" s="116">
        <f t="shared" si="27"/>
        <v>0</v>
      </c>
      <c r="K204" s="116">
        <f t="shared" si="27"/>
        <v>0</v>
      </c>
      <c r="L204" s="116">
        <f t="shared" si="27"/>
        <v>0</v>
      </c>
      <c r="M204" s="116">
        <f t="shared" si="27"/>
        <v>0</v>
      </c>
      <c r="N204" s="116">
        <f t="shared" si="27"/>
        <v>0</v>
      </c>
      <c r="O204" s="116">
        <f t="shared" si="27"/>
        <v>0</v>
      </c>
      <c r="P204" s="116">
        <f t="shared" si="27"/>
        <v>0</v>
      </c>
      <c r="Q204" s="116">
        <f t="shared" si="27"/>
        <v>0</v>
      </c>
      <c r="R204" s="116">
        <f t="shared" si="27"/>
        <v>0</v>
      </c>
      <c r="S204" s="116">
        <f t="shared" si="27"/>
        <v>0</v>
      </c>
      <c r="T204" s="116">
        <f t="shared" si="27"/>
        <v>0</v>
      </c>
      <c r="U204" s="116">
        <f t="shared" si="27"/>
        <v>0</v>
      </c>
      <c r="V204" s="116">
        <f t="shared" si="27"/>
        <v>0</v>
      </c>
      <c r="W204" s="116">
        <f t="shared" si="27"/>
        <v>0</v>
      </c>
      <c r="X204" s="116">
        <f t="shared" si="27"/>
        <v>0</v>
      </c>
      <c r="Y204" s="116">
        <f t="shared" si="27"/>
        <v>0</v>
      </c>
      <c r="Z204" s="116">
        <f t="shared" si="27"/>
        <v>0</v>
      </c>
      <c r="AA204" s="116">
        <f t="shared" si="27"/>
        <v>0</v>
      </c>
      <c r="AB204" s="116">
        <f t="shared" si="27"/>
        <v>0</v>
      </c>
      <c r="AC204" s="116">
        <f t="shared" si="27"/>
        <v>0</v>
      </c>
      <c r="AD204" s="116">
        <f t="shared" si="27"/>
        <v>0</v>
      </c>
      <c r="AE204" s="116">
        <f t="shared" si="27"/>
        <v>0</v>
      </c>
      <c r="AF204" s="116">
        <f t="shared" si="27"/>
        <v>0</v>
      </c>
      <c r="AG204" s="116">
        <f t="shared" si="27"/>
        <v>0</v>
      </c>
      <c r="AH204" s="116">
        <f t="shared" si="27"/>
        <v>0</v>
      </c>
      <c r="AI204" s="116">
        <f t="shared" si="27"/>
        <v>0</v>
      </c>
      <c r="AJ204" s="117"/>
      <c r="AK204" s="117"/>
    </row>
    <row r="205" spans="1:49">
      <c r="A205" s="356">
        <v>8</v>
      </c>
      <c r="B205" s="357">
        <v>0.5</v>
      </c>
      <c r="C205" s="358" t="s">
        <v>95</v>
      </c>
      <c r="D205" s="184" t="s">
        <v>85</v>
      </c>
      <c r="E205" s="185">
        <f t="shared" ref="E205:AI205" si="28">COUNTIF(E$190:E$201,$D$205)</f>
        <v>0</v>
      </c>
      <c r="F205" s="185">
        <f t="shared" si="28"/>
        <v>0</v>
      </c>
      <c r="G205" s="185">
        <f t="shared" si="28"/>
        <v>0</v>
      </c>
      <c r="H205" s="185">
        <f t="shared" si="28"/>
        <v>0</v>
      </c>
      <c r="I205" s="185">
        <f t="shared" si="28"/>
        <v>0</v>
      </c>
      <c r="J205" s="185">
        <f t="shared" si="28"/>
        <v>0</v>
      </c>
      <c r="K205" s="185">
        <f t="shared" si="28"/>
        <v>0</v>
      </c>
      <c r="L205" s="185">
        <f t="shared" si="28"/>
        <v>0</v>
      </c>
      <c r="M205" s="185">
        <f t="shared" si="28"/>
        <v>0</v>
      </c>
      <c r="N205" s="185">
        <f t="shared" si="28"/>
        <v>0</v>
      </c>
      <c r="O205" s="185">
        <f t="shared" si="28"/>
        <v>0</v>
      </c>
      <c r="P205" s="185">
        <f t="shared" si="28"/>
        <v>0</v>
      </c>
      <c r="Q205" s="185">
        <f t="shared" si="28"/>
        <v>0</v>
      </c>
      <c r="R205" s="185">
        <f t="shared" si="28"/>
        <v>0</v>
      </c>
      <c r="S205" s="185">
        <f t="shared" si="28"/>
        <v>0</v>
      </c>
      <c r="T205" s="185">
        <f t="shared" si="28"/>
        <v>0</v>
      </c>
      <c r="U205" s="185">
        <f t="shared" si="28"/>
        <v>0</v>
      </c>
      <c r="V205" s="185">
        <f t="shared" si="28"/>
        <v>0</v>
      </c>
      <c r="W205" s="185">
        <f t="shared" si="28"/>
        <v>0</v>
      </c>
      <c r="X205" s="185">
        <f t="shared" si="28"/>
        <v>0</v>
      </c>
      <c r="Y205" s="185">
        <f t="shared" si="28"/>
        <v>0</v>
      </c>
      <c r="Z205" s="185">
        <f t="shared" si="28"/>
        <v>0</v>
      </c>
      <c r="AA205" s="185">
        <f t="shared" si="28"/>
        <v>0</v>
      </c>
      <c r="AB205" s="185">
        <f t="shared" si="28"/>
        <v>0</v>
      </c>
      <c r="AC205" s="185">
        <f t="shared" si="28"/>
        <v>0</v>
      </c>
      <c r="AD205" s="185">
        <f t="shared" si="28"/>
        <v>0</v>
      </c>
      <c r="AE205" s="185">
        <f t="shared" si="28"/>
        <v>0</v>
      </c>
      <c r="AF205" s="185">
        <f t="shared" si="28"/>
        <v>0</v>
      </c>
      <c r="AG205" s="185">
        <f t="shared" si="28"/>
        <v>0</v>
      </c>
      <c r="AH205" s="185">
        <f t="shared" si="28"/>
        <v>0</v>
      </c>
      <c r="AI205" s="185">
        <f t="shared" si="28"/>
        <v>0</v>
      </c>
      <c r="AJ205" s="117"/>
      <c r="AK205" s="117"/>
    </row>
    <row r="206" spans="1:49">
      <c r="A206" s="359">
        <v>5</v>
      </c>
      <c r="B206" s="360"/>
      <c r="C206" s="361" t="s">
        <v>96</v>
      </c>
      <c r="D206" s="189" t="s">
        <v>29</v>
      </c>
      <c r="E206" s="185">
        <f t="shared" ref="E206:AI206" si="29">COUNTIF(E$190:E$201,$D$206)</f>
        <v>0</v>
      </c>
      <c r="F206" s="185">
        <f t="shared" si="29"/>
        <v>0</v>
      </c>
      <c r="G206" s="185">
        <f t="shared" si="29"/>
        <v>0</v>
      </c>
      <c r="H206" s="185">
        <f t="shared" si="29"/>
        <v>0</v>
      </c>
      <c r="I206" s="185">
        <f t="shared" si="29"/>
        <v>0</v>
      </c>
      <c r="J206" s="185">
        <f t="shared" si="29"/>
        <v>0</v>
      </c>
      <c r="K206" s="185">
        <f t="shared" si="29"/>
        <v>0</v>
      </c>
      <c r="L206" s="185">
        <f t="shared" si="29"/>
        <v>0</v>
      </c>
      <c r="M206" s="185">
        <f t="shared" si="29"/>
        <v>0</v>
      </c>
      <c r="N206" s="185">
        <f t="shared" si="29"/>
        <v>0</v>
      </c>
      <c r="O206" s="185">
        <f t="shared" si="29"/>
        <v>0</v>
      </c>
      <c r="P206" s="185">
        <f t="shared" si="29"/>
        <v>0</v>
      </c>
      <c r="Q206" s="185">
        <f t="shared" si="29"/>
        <v>0</v>
      </c>
      <c r="R206" s="185">
        <f t="shared" si="29"/>
        <v>0</v>
      </c>
      <c r="S206" s="185">
        <f t="shared" si="29"/>
        <v>0</v>
      </c>
      <c r="T206" s="185">
        <f t="shared" si="29"/>
        <v>0</v>
      </c>
      <c r="U206" s="185">
        <f t="shared" si="29"/>
        <v>0</v>
      </c>
      <c r="V206" s="185">
        <f t="shared" si="29"/>
        <v>0</v>
      </c>
      <c r="W206" s="185">
        <f t="shared" si="29"/>
        <v>0</v>
      </c>
      <c r="X206" s="185">
        <f t="shared" si="29"/>
        <v>0</v>
      </c>
      <c r="Y206" s="185">
        <f t="shared" si="29"/>
        <v>0</v>
      </c>
      <c r="Z206" s="185">
        <f t="shared" si="29"/>
        <v>0</v>
      </c>
      <c r="AA206" s="185">
        <f t="shared" si="29"/>
        <v>0</v>
      </c>
      <c r="AB206" s="185">
        <f t="shared" si="29"/>
        <v>0</v>
      </c>
      <c r="AC206" s="185">
        <f t="shared" si="29"/>
        <v>0</v>
      </c>
      <c r="AD206" s="185">
        <f t="shared" si="29"/>
        <v>0</v>
      </c>
      <c r="AE206" s="185">
        <f t="shared" si="29"/>
        <v>0</v>
      </c>
      <c r="AF206" s="185">
        <f t="shared" si="29"/>
        <v>0</v>
      </c>
      <c r="AG206" s="185">
        <f t="shared" si="29"/>
        <v>0</v>
      </c>
      <c r="AH206" s="185">
        <f t="shared" si="29"/>
        <v>0</v>
      </c>
      <c r="AI206" s="185">
        <f t="shared" si="29"/>
        <v>0</v>
      </c>
      <c r="AJ206" s="117"/>
      <c r="AK206" s="117"/>
    </row>
    <row r="207" spans="1:49">
      <c r="A207" s="362">
        <v>4</v>
      </c>
      <c r="B207" s="363">
        <v>0.5</v>
      </c>
      <c r="C207" s="364" t="s">
        <v>97</v>
      </c>
      <c r="D207" s="122" t="s">
        <v>89</v>
      </c>
      <c r="E207" s="123">
        <f t="shared" ref="E207:AI207" si="30">COUNTIF(E$190:E$201,$D$207)</f>
        <v>0</v>
      </c>
      <c r="F207" s="123">
        <f t="shared" si="30"/>
        <v>0</v>
      </c>
      <c r="G207" s="123">
        <f t="shared" si="30"/>
        <v>0</v>
      </c>
      <c r="H207" s="123">
        <f t="shared" si="30"/>
        <v>0</v>
      </c>
      <c r="I207" s="123">
        <f t="shared" si="30"/>
        <v>0</v>
      </c>
      <c r="J207" s="123">
        <f t="shared" si="30"/>
        <v>0</v>
      </c>
      <c r="K207" s="123">
        <f t="shared" si="30"/>
        <v>0</v>
      </c>
      <c r="L207" s="123">
        <f t="shared" si="30"/>
        <v>0</v>
      </c>
      <c r="M207" s="123">
        <f t="shared" si="30"/>
        <v>0</v>
      </c>
      <c r="N207" s="123">
        <f t="shared" si="30"/>
        <v>0</v>
      </c>
      <c r="O207" s="123">
        <f t="shared" si="30"/>
        <v>0</v>
      </c>
      <c r="P207" s="123">
        <f t="shared" si="30"/>
        <v>0</v>
      </c>
      <c r="Q207" s="123">
        <f t="shared" si="30"/>
        <v>0</v>
      </c>
      <c r="R207" s="123">
        <f t="shared" si="30"/>
        <v>0</v>
      </c>
      <c r="S207" s="123">
        <f t="shared" si="30"/>
        <v>0</v>
      </c>
      <c r="T207" s="123">
        <f t="shared" si="30"/>
        <v>0</v>
      </c>
      <c r="U207" s="123">
        <f t="shared" si="30"/>
        <v>0</v>
      </c>
      <c r="V207" s="123">
        <f t="shared" si="30"/>
        <v>0</v>
      </c>
      <c r="W207" s="123">
        <f t="shared" si="30"/>
        <v>0</v>
      </c>
      <c r="X207" s="123">
        <f t="shared" si="30"/>
        <v>0</v>
      </c>
      <c r="Y207" s="123">
        <f t="shared" si="30"/>
        <v>0</v>
      </c>
      <c r="Z207" s="123">
        <f t="shared" si="30"/>
        <v>0</v>
      </c>
      <c r="AA207" s="123">
        <f t="shared" si="30"/>
        <v>0</v>
      </c>
      <c r="AB207" s="123">
        <f t="shared" si="30"/>
        <v>0</v>
      </c>
      <c r="AC207" s="123">
        <f t="shared" si="30"/>
        <v>0</v>
      </c>
      <c r="AD207" s="123">
        <f t="shared" si="30"/>
        <v>0</v>
      </c>
      <c r="AE207" s="123">
        <f t="shared" si="30"/>
        <v>0</v>
      </c>
      <c r="AF207" s="123">
        <f t="shared" si="30"/>
        <v>0</v>
      </c>
      <c r="AG207" s="123">
        <f t="shared" si="30"/>
        <v>0</v>
      </c>
      <c r="AH207" s="123">
        <f t="shared" si="30"/>
        <v>0</v>
      </c>
      <c r="AI207" s="123">
        <f t="shared" si="30"/>
        <v>0</v>
      </c>
    </row>
    <row r="208" spans="1:49">
      <c r="B208" s="15"/>
      <c r="C208" s="125"/>
      <c r="AJ208" s="132">
        <f>SUM(E208:X208)</f>
        <v>0</v>
      </c>
      <c r="AK208" s="133" t="s">
        <v>33</v>
      </c>
    </row>
    <row r="209" spans="1:37">
      <c r="A209" s="127" t="s">
        <v>32</v>
      </c>
      <c r="B209" s="128"/>
      <c r="C209" s="129">
        <f>SUM(AJ$4:AJ$9)</f>
        <v>0</v>
      </c>
      <c r="D209" s="130"/>
      <c r="E209" s="131">
        <f t="shared" ref="E209:AI209" si="31">SUM(E190:E201)</f>
        <v>0</v>
      </c>
      <c r="F209" s="131">
        <f t="shared" si="31"/>
        <v>0</v>
      </c>
      <c r="G209" s="131">
        <f t="shared" si="31"/>
        <v>0</v>
      </c>
      <c r="H209" s="131">
        <f t="shared" si="31"/>
        <v>0</v>
      </c>
      <c r="I209" s="131">
        <f t="shared" si="31"/>
        <v>0</v>
      </c>
      <c r="J209" s="131">
        <f t="shared" si="31"/>
        <v>0</v>
      </c>
      <c r="K209" s="131">
        <f t="shared" si="31"/>
        <v>0</v>
      </c>
      <c r="L209" s="131">
        <f t="shared" si="31"/>
        <v>0</v>
      </c>
      <c r="M209" s="131">
        <f t="shared" si="31"/>
        <v>0</v>
      </c>
      <c r="N209" s="131">
        <f t="shared" si="31"/>
        <v>0</v>
      </c>
      <c r="O209" s="131">
        <f t="shared" si="31"/>
        <v>0</v>
      </c>
      <c r="P209" s="131">
        <f t="shared" si="31"/>
        <v>0</v>
      </c>
      <c r="Q209" s="131">
        <f t="shared" si="31"/>
        <v>0</v>
      </c>
      <c r="R209" s="131">
        <f t="shared" si="31"/>
        <v>0</v>
      </c>
      <c r="S209" s="131">
        <f t="shared" si="31"/>
        <v>0</v>
      </c>
      <c r="T209" s="131">
        <f t="shared" si="31"/>
        <v>0</v>
      </c>
      <c r="U209" s="131">
        <f t="shared" si="31"/>
        <v>0</v>
      </c>
      <c r="V209" s="131">
        <f t="shared" si="31"/>
        <v>0</v>
      </c>
      <c r="W209" s="131">
        <f t="shared" si="31"/>
        <v>0</v>
      </c>
      <c r="X209" s="131">
        <f t="shared" si="31"/>
        <v>0</v>
      </c>
      <c r="Y209" s="131">
        <f t="shared" si="31"/>
        <v>0</v>
      </c>
      <c r="Z209" s="131">
        <f t="shared" si="31"/>
        <v>0</v>
      </c>
      <c r="AA209" s="131">
        <f t="shared" si="31"/>
        <v>0</v>
      </c>
      <c r="AB209" s="131">
        <f t="shared" si="31"/>
        <v>0</v>
      </c>
      <c r="AC209" s="131">
        <f t="shared" si="31"/>
        <v>0</v>
      </c>
      <c r="AD209" s="131">
        <f t="shared" si="31"/>
        <v>0</v>
      </c>
      <c r="AE209" s="131">
        <f t="shared" si="31"/>
        <v>0</v>
      </c>
      <c r="AF209" s="131">
        <f t="shared" si="31"/>
        <v>0</v>
      </c>
      <c r="AG209" s="131">
        <f t="shared" si="31"/>
        <v>0</v>
      </c>
      <c r="AH209" s="131">
        <f t="shared" si="31"/>
        <v>0</v>
      </c>
      <c r="AI209" s="131">
        <f t="shared" si="31"/>
        <v>0</v>
      </c>
      <c r="AJ209" s="138">
        <f>SUM(AJ190:AK201)</f>
        <v>0</v>
      </c>
      <c r="AK209" s="133" t="s">
        <v>35</v>
      </c>
    </row>
    <row r="210" spans="1:37">
      <c r="A210" s="135" t="s">
        <v>34</v>
      </c>
      <c r="B210" s="136"/>
      <c r="C210" s="129">
        <f>SUM(AK$4:AK$9)</f>
        <v>0</v>
      </c>
      <c r="D210" s="130"/>
      <c r="E210" s="137" t="str">
        <f>IF(E209=8.5,1,"ERRORE")</f>
        <v>ERRORE</v>
      </c>
      <c r="F210" s="137" t="str">
        <f>IF(F209=9.5,1,"ERRORE")</f>
        <v>ERRORE</v>
      </c>
      <c r="G210" s="137" t="str">
        <f>IF(G209=5.5,1,"ERRORE")</f>
        <v>ERRORE</v>
      </c>
      <c r="H210" s="137">
        <f>IF(H209=0,1,"ERRORE")</f>
        <v>1</v>
      </c>
      <c r="I210" s="137">
        <f>IF(I209=0,1,"ERRORE")</f>
        <v>1</v>
      </c>
      <c r="J210" s="137" t="str">
        <f>IF(J209=8,1,"ERRORE")</f>
        <v>ERRORE</v>
      </c>
      <c r="K210" s="137" t="str">
        <f>IF(K209=8.5,1,"ERRORE")</f>
        <v>ERRORE</v>
      </c>
      <c r="L210" s="137" t="str">
        <f>IF(L209=8.5,1,"ERRORE")</f>
        <v>ERRORE</v>
      </c>
      <c r="M210" s="137" t="str">
        <f>IF(M209=9.5,1,"ERRORE")</f>
        <v>ERRORE</v>
      </c>
      <c r="N210" s="137" t="str">
        <f>IF(N209=5.5,1,"ERRORE")</f>
        <v>ERRORE</v>
      </c>
      <c r="O210" s="137">
        <f>IF(O209=0,1,"ERRORE")</f>
        <v>1</v>
      </c>
      <c r="P210" s="137">
        <f>IF(P209=0,1,"ERRORE")</f>
        <v>1</v>
      </c>
      <c r="Q210" s="137" t="str">
        <f>IF(Q209=8,1,"ERRORE")</f>
        <v>ERRORE</v>
      </c>
      <c r="R210" s="137" t="str">
        <f>IF(R209=8.5,1,"ERRORE")</f>
        <v>ERRORE</v>
      </c>
      <c r="S210" s="137" t="str">
        <f>IF(S209=8.5,1,"ERRORE")</f>
        <v>ERRORE</v>
      </c>
      <c r="T210" s="137" t="str">
        <f>IF(T209=9.5,1,"ERRORE")</f>
        <v>ERRORE</v>
      </c>
      <c r="U210" s="137" t="str">
        <f>IF(U209=5.5,1,"ERRORE")</f>
        <v>ERRORE</v>
      </c>
      <c r="V210" s="137">
        <f>IF(V209=0,1,"ERRORE")</f>
        <v>1</v>
      </c>
      <c r="W210" s="137">
        <f>IF(W209=0,1,"ERRORE")</f>
        <v>1</v>
      </c>
      <c r="X210" s="137" t="str">
        <f>IF(X209=8,1,"ERRORE")</f>
        <v>ERRORE</v>
      </c>
      <c r="Y210" s="137" t="str">
        <f>IF(Y209=8.5,1,"ERRORE")</f>
        <v>ERRORE</v>
      </c>
      <c r="Z210" s="137" t="str">
        <f>IF(Z209=8.5,1,"ERRORE")</f>
        <v>ERRORE</v>
      </c>
      <c r="AA210" s="137" t="str">
        <f>IF(AA209=9.5,1,"ERRORE")</f>
        <v>ERRORE</v>
      </c>
      <c r="AB210" s="137" t="str">
        <f>IF(AB209=9.5,1,"ERRORE")</f>
        <v>ERRORE</v>
      </c>
      <c r="AC210" s="137" t="str">
        <f>IF(AC209=5.5,1,"ERRORE")</f>
        <v>ERRORE</v>
      </c>
      <c r="AD210" s="137">
        <f>IF(AD209=0,1,"ERRORE")</f>
        <v>1</v>
      </c>
      <c r="AE210" s="137" t="str">
        <f>IF(AE209=8,1,"ERRORE")</f>
        <v>ERRORE</v>
      </c>
      <c r="AF210" s="137" t="str">
        <f>IF(AF209=8,1,"ERRORE")</f>
        <v>ERRORE</v>
      </c>
      <c r="AG210" s="137" t="str">
        <f>IF(AG209=8.5,1,"ERRORE")</f>
        <v>ERRORE</v>
      </c>
      <c r="AH210" s="137" t="str">
        <f>IF(AH209=9.5,1,"ERRORE")</f>
        <v>ERRORE</v>
      </c>
      <c r="AI210" s="137" t="str">
        <f>IF(AI209=5.5,1,"ERRORE")</f>
        <v>ERRORE</v>
      </c>
      <c r="AJ210" s="142"/>
    </row>
    <row r="211" spans="1:37">
      <c r="E211" s="31" t="s">
        <v>62</v>
      </c>
      <c r="F211" s="31" t="s">
        <v>85</v>
      </c>
      <c r="G211" s="31" t="s">
        <v>62</v>
      </c>
      <c r="H211" s="31" t="s">
        <v>85</v>
      </c>
      <c r="I211" s="31" t="s">
        <v>29</v>
      </c>
    </row>
    <row r="212" spans="1:37">
      <c r="E212" s="338"/>
      <c r="F212" s="339" t="s">
        <v>88</v>
      </c>
      <c r="G212" s="340"/>
      <c r="H212" s="339" t="s">
        <v>89</v>
      </c>
      <c r="I212" s="340"/>
      <c r="W212" s="365"/>
    </row>
    <row r="213" spans="1:37">
      <c r="B213" s="75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</row>
  </sheetData>
  <mergeCells count="37">
    <mergeCell ref="C196:C197"/>
    <mergeCell ref="C199:C200"/>
    <mergeCell ref="C169:C170"/>
    <mergeCell ref="C172:C173"/>
    <mergeCell ref="C175:C176"/>
    <mergeCell ref="C190:C191"/>
    <mergeCell ref="C193:C194"/>
    <mergeCell ref="C154:C155"/>
    <mergeCell ref="C157:C158"/>
    <mergeCell ref="C160:C161"/>
    <mergeCell ref="C163:C164"/>
    <mergeCell ref="C166:C167"/>
    <mergeCell ref="C126:C127"/>
    <mergeCell ref="C129:C130"/>
    <mergeCell ref="C132:C133"/>
    <mergeCell ref="C135:C136"/>
    <mergeCell ref="C138:C139"/>
    <mergeCell ref="C98:C99"/>
    <mergeCell ref="C101:C102"/>
    <mergeCell ref="C117:C118"/>
    <mergeCell ref="C120:C121"/>
    <mergeCell ref="C123:C124"/>
    <mergeCell ref="C68:C69"/>
    <mergeCell ref="C85:C86"/>
    <mergeCell ref="C88:C89"/>
    <mergeCell ref="C91:C92"/>
    <mergeCell ref="C94:C96"/>
    <mergeCell ref="C53:C54"/>
    <mergeCell ref="C56:C57"/>
    <mergeCell ref="C59:C60"/>
    <mergeCell ref="C62:C63"/>
    <mergeCell ref="C65:C66"/>
    <mergeCell ref="B1:AK2"/>
    <mergeCell ref="C5:C6"/>
    <mergeCell ref="C32:C33"/>
    <mergeCell ref="C35:C36"/>
    <mergeCell ref="C50:C51"/>
  </mergeCells>
  <conditionalFormatting sqref="E180:AI182">
    <cfRule type="cellIs" dxfId="61" priority="2" operator="equal">
      <formula>0</formula>
    </cfRule>
  </conditionalFormatting>
  <conditionalFormatting sqref="E143:AI145">
    <cfRule type="cellIs" dxfId="60" priority="3" operator="equal">
      <formula>0</formula>
    </cfRule>
  </conditionalFormatting>
  <conditionalFormatting sqref="E106:AI108">
    <cfRule type="cellIs" dxfId="59" priority="4" operator="equal">
      <formula>0</formula>
    </cfRule>
  </conditionalFormatting>
  <conditionalFormatting sqref="E73:AI77">
    <cfRule type="cellIs" dxfId="58" priority="5" operator="equal">
      <formula>0</formula>
    </cfRule>
  </conditionalFormatting>
  <conditionalFormatting sqref="E73:AI77">
    <cfRule type="cellIs" dxfId="57" priority="6" operator="notEqual">
      <formula>1</formula>
    </cfRule>
  </conditionalFormatting>
  <conditionalFormatting sqref="E106:AI108">
    <cfRule type="cellIs" dxfId="56" priority="7" operator="notEqual">
      <formula>1</formula>
    </cfRule>
  </conditionalFormatting>
  <conditionalFormatting sqref="E143:AI145">
    <cfRule type="cellIs" dxfId="55" priority="8" operator="notEqual">
      <formula>1</formula>
    </cfRule>
  </conditionalFormatting>
  <conditionalFormatting sqref="E180:AI182">
    <cfRule type="cellIs" dxfId="54" priority="9" operator="notEqual">
      <formula>1</formula>
    </cfRule>
  </conditionalFormatting>
  <conditionalFormatting sqref="E204:AI207">
    <cfRule type="cellIs" dxfId="53" priority="10" operator="notEqual">
      <formula>1</formula>
    </cfRule>
  </conditionalFormatting>
  <pageMargins left="3.9583333333333297E-2" right="0" top="0.15763888888888899" bottom="0" header="0.51180555555555496" footer="0.51180555555555496"/>
  <pageSetup paperSize="9" firstPageNumber="0" orientation="portrait" horizontalDpi="300" verticalDpi="300"/>
  <rowBreaks count="3" manualBreakCount="3">
    <brk id="45" max="16383" man="1"/>
    <brk id="112" max="16383" man="1"/>
    <brk id="185" max="16383" man="1"/>
  </rowBreaks>
  <colBreaks count="1" manualBreakCount="1">
    <brk id="3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18901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16</vt:i4>
      </vt:variant>
      <vt:variant>
        <vt:lpstr>Intervalli denominati</vt:lpstr>
      </vt:variant>
      <vt:variant>
        <vt:i4>80</vt:i4>
      </vt:variant>
    </vt:vector>
  </HeadingPairs>
  <TitlesOfParts>
    <vt:vector size="96" baseType="lpstr">
      <vt:lpstr>IN BIANCO completa NON usare</vt:lpstr>
      <vt:lpstr>DIC 18</vt:lpstr>
      <vt:lpstr>INV 2018 -19  </vt:lpstr>
      <vt:lpstr>GENNAIO 2019</vt:lpstr>
      <vt:lpstr>FEB 19</vt:lpstr>
      <vt:lpstr>MAR 19</vt:lpstr>
      <vt:lpstr>APR 19</vt:lpstr>
      <vt:lpstr>MAG 19</vt:lpstr>
      <vt:lpstr>GIU 19</vt:lpstr>
      <vt:lpstr>LUG 19</vt:lpstr>
      <vt:lpstr>EST 19  BIANCO da usare_1 (2)</vt:lpstr>
      <vt:lpstr>SET 19</vt:lpstr>
      <vt:lpstr>OTT 19</vt:lpstr>
      <vt:lpstr>IN BIANCO  da usare 11</vt:lpstr>
      <vt:lpstr>IN BIANCO  da usare</vt:lpstr>
      <vt:lpstr>EST 19  BIANCO da usare_1</vt:lpstr>
      <vt:lpstr>'APR 19'!Area_stampa</vt:lpstr>
      <vt:lpstr>'DIC 18'!Area_stampa</vt:lpstr>
      <vt:lpstr>'EST 19  BIANCO da usare_1'!Area_stampa</vt:lpstr>
      <vt:lpstr>'EST 19  BIANCO da usare_1 (2)'!Area_stampa</vt:lpstr>
      <vt:lpstr>'FEB 19'!Area_stampa</vt:lpstr>
      <vt:lpstr>'GENNAIO 2019'!Area_stampa</vt:lpstr>
      <vt:lpstr>'GIU 19'!Area_stampa</vt:lpstr>
      <vt:lpstr>'IN BIANCO  da usare'!Area_stampa</vt:lpstr>
      <vt:lpstr>'IN BIANCO  da usare 11'!Area_stampa</vt:lpstr>
      <vt:lpstr>'IN BIANCO completa NON usare'!Area_stampa</vt:lpstr>
      <vt:lpstr>'INV 2018 -19  '!Area_stampa</vt:lpstr>
      <vt:lpstr>'LUG 19'!Area_stampa</vt:lpstr>
      <vt:lpstr>'MAG 19'!Area_stampa</vt:lpstr>
      <vt:lpstr>'MAR 19'!Area_stampa</vt:lpstr>
      <vt:lpstr>'OTT 19'!Area_stampa</vt:lpstr>
      <vt:lpstr>'SET 19'!Area_stampa</vt:lpstr>
      <vt:lpstr>'APR 19'!Print_Area_0</vt:lpstr>
      <vt:lpstr>'DIC 18'!Print_Area_0</vt:lpstr>
      <vt:lpstr>'EST 19  BIANCO da usare_1'!Print_Area_0</vt:lpstr>
      <vt:lpstr>'EST 19  BIANCO da usare_1 (2)'!Print_Area_0</vt:lpstr>
      <vt:lpstr>'FEB 19'!Print_Area_0</vt:lpstr>
      <vt:lpstr>'GENNAIO 2019'!Print_Area_0</vt:lpstr>
      <vt:lpstr>'GIU 19'!Print_Area_0</vt:lpstr>
      <vt:lpstr>'IN BIANCO  da usare'!Print_Area_0</vt:lpstr>
      <vt:lpstr>'IN BIANCO  da usare 11'!Print_Area_0</vt:lpstr>
      <vt:lpstr>'IN BIANCO completa NON usare'!Print_Area_0</vt:lpstr>
      <vt:lpstr>'INV 2018 -19  '!Print_Area_0</vt:lpstr>
      <vt:lpstr>'LUG 19'!Print_Area_0</vt:lpstr>
      <vt:lpstr>'MAG 19'!Print_Area_0</vt:lpstr>
      <vt:lpstr>'MAR 19'!Print_Area_0</vt:lpstr>
      <vt:lpstr>'OTT 19'!Print_Area_0</vt:lpstr>
      <vt:lpstr>'SET 19'!Print_Area_0</vt:lpstr>
      <vt:lpstr>'APR 19'!Print_Area_0_0</vt:lpstr>
      <vt:lpstr>'DIC 18'!Print_Area_0_0</vt:lpstr>
      <vt:lpstr>'EST 19  BIANCO da usare_1'!Print_Area_0_0</vt:lpstr>
      <vt:lpstr>'EST 19  BIANCO da usare_1 (2)'!Print_Area_0_0</vt:lpstr>
      <vt:lpstr>'FEB 19'!Print_Area_0_0</vt:lpstr>
      <vt:lpstr>'GENNAIO 2019'!Print_Area_0_0</vt:lpstr>
      <vt:lpstr>'GIU 19'!Print_Area_0_0</vt:lpstr>
      <vt:lpstr>'IN BIANCO  da usare'!Print_Area_0_0</vt:lpstr>
      <vt:lpstr>'IN BIANCO  da usare 11'!Print_Area_0_0</vt:lpstr>
      <vt:lpstr>'IN BIANCO completa NON usare'!Print_Area_0_0</vt:lpstr>
      <vt:lpstr>'INV 2018 -19  '!Print_Area_0_0</vt:lpstr>
      <vt:lpstr>'LUG 19'!Print_Area_0_0</vt:lpstr>
      <vt:lpstr>'MAG 19'!Print_Area_0_0</vt:lpstr>
      <vt:lpstr>'MAR 19'!Print_Area_0_0</vt:lpstr>
      <vt:lpstr>'OTT 19'!Print_Area_0_0</vt:lpstr>
      <vt:lpstr>'SET 19'!Print_Area_0_0</vt:lpstr>
      <vt:lpstr>'APR 19'!Print_Area_0_0_0</vt:lpstr>
      <vt:lpstr>'DIC 18'!Print_Area_0_0_0</vt:lpstr>
      <vt:lpstr>'EST 19  BIANCO da usare_1'!Print_Area_0_0_0</vt:lpstr>
      <vt:lpstr>'EST 19  BIANCO da usare_1 (2)'!Print_Area_0_0_0</vt:lpstr>
      <vt:lpstr>'FEB 19'!Print_Area_0_0_0</vt:lpstr>
      <vt:lpstr>'GENNAIO 2019'!Print_Area_0_0_0</vt:lpstr>
      <vt:lpstr>'GIU 19'!Print_Area_0_0_0</vt:lpstr>
      <vt:lpstr>'IN BIANCO  da usare'!Print_Area_0_0_0</vt:lpstr>
      <vt:lpstr>'IN BIANCO  da usare 11'!Print_Area_0_0_0</vt:lpstr>
      <vt:lpstr>'IN BIANCO completa NON usare'!Print_Area_0_0_0</vt:lpstr>
      <vt:lpstr>'INV 2018 -19  '!Print_Area_0_0_0</vt:lpstr>
      <vt:lpstr>'LUG 19'!Print_Area_0_0_0</vt:lpstr>
      <vt:lpstr>'MAG 19'!Print_Area_0_0_0</vt:lpstr>
      <vt:lpstr>'MAR 19'!Print_Area_0_0_0</vt:lpstr>
      <vt:lpstr>'OTT 19'!Print_Area_0_0_0</vt:lpstr>
      <vt:lpstr>'SET 19'!Print_Area_0_0_0</vt:lpstr>
      <vt:lpstr>'DIC 18'!Print_Area_00</vt:lpstr>
      <vt:lpstr>'EST 19  BIANCO da usare_1'!Print_Area_00</vt:lpstr>
      <vt:lpstr>'EST 19  BIANCO da usare_1 (2)'!Print_Area_00</vt:lpstr>
      <vt:lpstr>'INV 2018 -19  '!Print_Area_00</vt:lpstr>
      <vt:lpstr>'APR 19'!Print_Area_1</vt:lpstr>
      <vt:lpstr>'FEB 19'!Print_Area_1</vt:lpstr>
      <vt:lpstr>'GENNAIO 2019'!Print_Area_1</vt:lpstr>
      <vt:lpstr>'GIU 19'!Print_Area_1</vt:lpstr>
      <vt:lpstr>'IN BIANCO  da usare'!Print_Area_1</vt:lpstr>
      <vt:lpstr>'IN BIANCO  da usare 11'!Print_Area_1</vt:lpstr>
      <vt:lpstr>'IN BIANCO completa NON usare'!Print_Area_1</vt:lpstr>
      <vt:lpstr>'LUG 19'!Print_Area_1</vt:lpstr>
      <vt:lpstr>'MAG 19'!Print_Area_1</vt:lpstr>
      <vt:lpstr>'MAR 19'!Print_Area_1</vt:lpstr>
      <vt:lpstr>'OTT 19'!Print_Area_1</vt:lpstr>
      <vt:lpstr>'SET 19'!Print_Area_1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Claudio Bianchin</dc:creator>
  <dc:description/>
  <cp:lastModifiedBy>claubia</cp:lastModifiedBy>
  <cp:revision>351</cp:revision>
  <cp:lastPrinted>2018-06-20T12:24:48Z</cp:lastPrinted>
  <dcterms:created xsi:type="dcterms:W3CDTF">2017-01-17T12:09:06Z</dcterms:created>
  <dcterms:modified xsi:type="dcterms:W3CDTF">2020-01-20T22:50:13Z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