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860" yWindow="255" windowWidth="20055" windowHeight="769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G146" i="1"/>
  <c r="G118"/>
  <c r="G114"/>
  <c r="G37"/>
  <c r="N105"/>
  <c r="M105"/>
  <c r="M68"/>
  <c r="N68"/>
  <c r="N37"/>
  <c r="H115" s="1"/>
  <c r="L37"/>
  <c r="H130" s="1"/>
  <c r="G9"/>
  <c r="L111"/>
  <c r="G111"/>
  <c r="Q68"/>
  <c r="I134" s="1"/>
  <c r="O105"/>
  <c r="R37"/>
  <c r="H135" s="1"/>
  <c r="R105"/>
  <c r="J135" s="1"/>
  <c r="H134"/>
  <c r="I132"/>
  <c r="O68"/>
  <c r="G115"/>
  <c r="L105"/>
  <c r="J105"/>
  <c r="L68"/>
  <c r="I115" s="1"/>
  <c r="I131"/>
  <c r="L131" s="1"/>
  <c r="I68"/>
  <c r="I114" s="1"/>
  <c r="G68"/>
  <c r="H37"/>
  <c r="H114" s="1"/>
  <c r="H128" s="1"/>
  <c r="G133" l="1"/>
  <c r="J118"/>
  <c r="H116"/>
  <c r="I116"/>
  <c r="J114"/>
  <c r="J128" s="1"/>
  <c r="I130"/>
  <c r="L130" s="1"/>
  <c r="J115"/>
  <c r="J116" s="1"/>
  <c r="H118"/>
  <c r="H137"/>
  <c r="L135"/>
  <c r="I128"/>
  <c r="I118"/>
  <c r="L134"/>
  <c r="J132"/>
  <c r="L132" s="1"/>
  <c r="G116" l="1"/>
  <c r="G128" s="1"/>
  <c r="M128" s="1"/>
  <c r="M137" s="1"/>
  <c r="G137"/>
  <c r="L133"/>
  <c r="L137" s="1"/>
  <c r="I137"/>
  <c r="J137"/>
  <c r="N137" l="1"/>
</calcChain>
</file>

<file path=xl/sharedStrings.xml><?xml version="1.0" encoding="utf-8"?>
<sst xmlns="http://schemas.openxmlformats.org/spreadsheetml/2006/main" count="295" uniqueCount="107">
  <si>
    <t>VIAGGIO IN HR - BIH - SRB  07 - 18 AUG 2018</t>
  </si>
  <si>
    <t>DATA</t>
  </si>
  <si>
    <t>LUOGO</t>
  </si>
  <si>
    <t>VITTO</t>
  </si>
  <si>
    <t>ALLOGGIO</t>
  </si>
  <si>
    <t>VARIE</t>
  </si>
  <si>
    <t>PAGAMENTI CON</t>
  </si>
  <si>
    <t xml:space="preserve">PRELIEVI CON </t>
  </si>
  <si>
    <t>EURO</t>
  </si>
  <si>
    <t>KUNE</t>
  </si>
  <si>
    <t>KM</t>
  </si>
  <si>
    <t>DINARI</t>
  </si>
  <si>
    <t>NS BNCM</t>
  </si>
  <si>
    <t>D</t>
  </si>
  <si>
    <t>MC</t>
  </si>
  <si>
    <t>GASOLIO</t>
  </si>
  <si>
    <t>Cornuda</t>
  </si>
  <si>
    <t>C BNCM</t>
  </si>
  <si>
    <t>*</t>
  </si>
  <si>
    <t>"</t>
  </si>
  <si>
    <t>Autogrill</t>
  </si>
  <si>
    <t>Frontiera HR</t>
  </si>
  <si>
    <t>Pedaggio</t>
  </si>
  <si>
    <t>HR</t>
  </si>
  <si>
    <t>Plitvice</t>
  </si>
  <si>
    <t>cena</t>
  </si>
  <si>
    <t>3 tkts ad Parco</t>
  </si>
  <si>
    <t>bar</t>
  </si>
  <si>
    <t>carta turistica</t>
  </si>
  <si>
    <t>pranzo</t>
  </si>
  <si>
    <t>souvenir</t>
  </si>
  <si>
    <t>spesa</t>
  </si>
  <si>
    <t>parking</t>
  </si>
  <si>
    <t>B/B Milan</t>
  </si>
  <si>
    <t xml:space="preserve"> </t>
  </si>
  <si>
    <t>ivo andric</t>
  </si>
  <si>
    <t>Sarajevo</t>
  </si>
  <si>
    <t>pedaggio</t>
  </si>
  <si>
    <t>varie negoz.</t>
  </si>
  <si>
    <t>parrucchiere</t>
  </si>
  <si>
    <t>merceria</t>
  </si>
  <si>
    <t>spese varie</t>
  </si>
  <si>
    <t>Tot x Valuta</t>
  </si>
  <si>
    <t>Travnik</t>
  </si>
  <si>
    <t>Biblioteca</t>
  </si>
  <si>
    <t>C.sì  C</t>
  </si>
  <si>
    <t>funivia</t>
  </si>
  <si>
    <t xml:space="preserve">   </t>
  </si>
  <si>
    <t>taxi vari sarajevo</t>
  </si>
  <si>
    <t>colazione</t>
  </si>
  <si>
    <t>Visegrad</t>
  </si>
  <si>
    <t>Andrigrad</t>
  </si>
  <si>
    <t>quadro ponte</t>
  </si>
  <si>
    <t>TOTALE HR A</t>
  </si>
  <si>
    <t>TOTALE BIH A</t>
  </si>
  <si>
    <t>S BNCM</t>
  </si>
  <si>
    <t>prelievo</t>
  </si>
  <si>
    <t>?</t>
  </si>
  <si>
    <t>farmacia</t>
  </si>
  <si>
    <t>Paolo</t>
  </si>
  <si>
    <t>fondo spese alla partenza</t>
  </si>
  <si>
    <t>TOTALI PAGAMENTI ELETTRONICI:</t>
  </si>
  <si>
    <t>cover tel. BBB</t>
  </si>
  <si>
    <t>TOTALI PAGAMENTI:</t>
  </si>
  <si>
    <t>TOTALI RESTI:</t>
  </si>
  <si>
    <t>x Vesna</t>
  </si>
  <si>
    <t>variEvarie</t>
  </si>
  <si>
    <t>ADDEBITI IN €</t>
  </si>
  <si>
    <t>€</t>
  </si>
  <si>
    <t>KN</t>
  </si>
  <si>
    <t>DIN</t>
  </si>
  <si>
    <t>C.Sì C</t>
  </si>
  <si>
    <t>CAMBIO IN €</t>
  </si>
  <si>
    <t>Arrotondato a:</t>
  </si>
  <si>
    <t>dentista</t>
  </si>
  <si>
    <t>ZAINO X Iskra</t>
  </si>
  <si>
    <t>merceria boxer</t>
  </si>
  <si>
    <t>TOTALI</t>
  </si>
  <si>
    <t>bar sera chaplin</t>
  </si>
  <si>
    <t>mancia bar</t>
  </si>
  <si>
    <t>600*</t>
  </si>
  <si>
    <t>100*</t>
  </si>
  <si>
    <t>200*</t>
  </si>
  <si>
    <t>7000*</t>
  </si>
  <si>
    <t>TOTALI PAGAMENTI CONTANTI:</t>
  </si>
  <si>
    <t>Contanti:</t>
  </si>
  <si>
    <t xml:space="preserve"> x Carta</t>
  </si>
  <si>
    <t>Contanti</t>
  </si>
  <si>
    <t xml:space="preserve">TOTALE </t>
  </si>
  <si>
    <t>GENARALE</t>
  </si>
  <si>
    <t>FORD</t>
  </si>
  <si>
    <t>BAR</t>
  </si>
  <si>
    <t>MERCERIA</t>
  </si>
  <si>
    <t>NOTAIO</t>
  </si>
  <si>
    <t>Belgrado</t>
  </si>
  <si>
    <t>scarpe BBB</t>
  </si>
  <si>
    <t>Ritorno</t>
  </si>
  <si>
    <t>ritorno</t>
  </si>
  <si>
    <t>Slovenia</t>
  </si>
  <si>
    <t>TOTALE SRB A+R</t>
  </si>
  <si>
    <t>TOT SLO R</t>
  </si>
  <si>
    <t>Manut. Caldaia</t>
  </si>
  <si>
    <t>carb su A22</t>
  </si>
  <si>
    <t>ca doro</t>
  </si>
  <si>
    <t>a Smiljka</t>
  </si>
  <si>
    <t>Parrucch</t>
  </si>
  <si>
    <t>tot spese</t>
  </si>
</sst>
</file>

<file path=xl/styles.xml><?xml version="1.0" encoding="utf-8"?>
<styleSheet xmlns="http://schemas.openxmlformats.org/spreadsheetml/2006/main">
  <numFmts count="6">
    <numFmt numFmtId="164" formatCode="d/m;@"/>
    <numFmt numFmtId="165" formatCode="[$-410]d\-mmm;@"/>
    <numFmt numFmtId="166" formatCode="#,##0.00\ [$kn-41A]"/>
    <numFmt numFmtId="167" formatCode="#,##0.00\ [$KM-141A]"/>
    <numFmt numFmtId="168" formatCode="#,##0.00\ [$din.-81A]"/>
    <numFmt numFmtId="169" formatCode="&quot;€&quot;\ 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4" fontId="0" fillId="0" borderId="0" xfId="0" applyNumberFormat="1"/>
    <xf numFmtId="4" fontId="0" fillId="0" borderId="4" xfId="0" applyNumberFormat="1" applyBorder="1"/>
    <xf numFmtId="4" fontId="1" fillId="0" borderId="4" xfId="0" applyNumberFormat="1" applyFont="1" applyBorder="1"/>
    <xf numFmtId="4" fontId="1" fillId="0" borderId="0" xfId="0" applyNumberFormat="1" applyFont="1"/>
    <xf numFmtId="0" fontId="0" fillId="0" borderId="0" xfId="0" applyAlignment="1"/>
    <xf numFmtId="0" fontId="0" fillId="0" borderId="0" xfId="0" applyAlignment="1">
      <alignment horizontal="left"/>
    </xf>
    <xf numFmtId="164" fontId="0" fillId="0" borderId="0" xfId="0" applyNumberFormat="1" applyAlignment="1"/>
    <xf numFmtId="4" fontId="0" fillId="0" borderId="0" xfId="0" applyNumberFormat="1" applyAlignment="1"/>
    <xf numFmtId="0" fontId="3" fillId="0" borderId="4" xfId="0" applyFont="1" applyBorder="1" applyAlignment="1"/>
    <xf numFmtId="4" fontId="0" fillId="0" borderId="4" xfId="0" applyNumberFormat="1" applyBorder="1" applyAlignmen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9" fontId="0" fillId="0" borderId="0" xfId="0" applyNumberFormat="1"/>
    <xf numFmtId="0" fontId="0" fillId="0" borderId="6" xfId="0" applyBorder="1"/>
    <xf numFmtId="4" fontId="0" fillId="2" borderId="0" xfId="0" applyNumberFormat="1" applyFill="1" applyAlignment="1">
      <alignment horizontal="center"/>
    </xf>
    <xf numFmtId="4" fontId="1" fillId="0" borderId="8" xfId="0" applyNumberFormat="1" applyFont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/>
    <xf numFmtId="4" fontId="0" fillId="0" borderId="0" xfId="0" applyNumberFormat="1" applyBorder="1"/>
    <xf numFmtId="16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9" fontId="1" fillId="0" borderId="4" xfId="0" applyNumberFormat="1" applyFont="1" applyBorder="1"/>
    <xf numFmtId="169" fontId="5" fillId="0" borderId="5" xfId="0" applyNumberFormat="1" applyFont="1" applyBorder="1"/>
    <xf numFmtId="169" fontId="1" fillId="0" borderId="1" xfId="0" applyNumberFormat="1" applyFont="1" applyBorder="1"/>
    <xf numFmtId="4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4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68" fontId="0" fillId="3" borderId="0" xfId="0" applyNumberFormat="1" applyFill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167" fontId="0" fillId="3" borderId="0" xfId="0" applyNumberFormat="1" applyFill="1" applyAlignment="1">
      <alignment horizontal="center"/>
    </xf>
    <xf numFmtId="4" fontId="0" fillId="0" borderId="0" xfId="0" applyNumberFormat="1" applyAlignment="1">
      <alignment horizontal="right"/>
    </xf>
    <xf numFmtId="4" fontId="1" fillId="0" borderId="4" xfId="0" applyNumberFormat="1" applyFont="1" applyBorder="1" applyAlignment="1"/>
    <xf numFmtId="0" fontId="3" fillId="0" borderId="0" xfId="0" applyFont="1" applyBorder="1" applyAlignment="1"/>
    <xf numFmtId="4" fontId="0" fillId="0" borderId="0" xfId="0" applyNumberFormat="1" applyBorder="1" applyAlignment="1"/>
    <xf numFmtId="4" fontId="1" fillId="0" borderId="0" xfId="0" applyNumberFormat="1" applyFont="1" applyBorder="1" applyAlignment="1"/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4" xfId="0" applyFont="1" applyBorder="1" applyAlignment="1"/>
    <xf numFmtId="16" fontId="0" fillId="0" borderId="0" xfId="0" applyNumberFormat="1"/>
    <xf numFmtId="4" fontId="1" fillId="4" borderId="0" xfId="0" applyNumberFormat="1" applyFont="1" applyFill="1" applyAlignment="1">
      <alignment horizontal="center"/>
    </xf>
    <xf numFmtId="4" fontId="0" fillId="3" borderId="0" xfId="0" applyNumberFormat="1" applyFill="1" applyAlignment="1"/>
    <xf numFmtId="4" fontId="0" fillId="4" borderId="0" xfId="0" applyNumberFormat="1" applyFill="1" applyAlignment="1"/>
    <xf numFmtId="4" fontId="0" fillId="4" borderId="4" xfId="0" applyNumberFormat="1" applyFill="1" applyBorder="1" applyAlignment="1"/>
    <xf numFmtId="4" fontId="0" fillId="5" borderId="0" xfId="0" applyNumberFormat="1" applyFill="1" applyAlignment="1">
      <alignment horizontal="center"/>
    </xf>
    <xf numFmtId="4" fontId="0" fillId="5" borderId="0" xfId="0" applyNumberFormat="1" applyFont="1" applyFill="1" applyAlignment="1">
      <alignment horizontal="center"/>
    </xf>
    <xf numFmtId="4" fontId="7" fillId="0" borderId="0" xfId="0" applyNumberFormat="1" applyFont="1" applyAlignment="1">
      <alignment horizontal="center"/>
    </xf>
    <xf numFmtId="4" fontId="0" fillId="5" borderId="0" xfId="0" applyNumberFormat="1" applyFill="1" applyAlignment="1"/>
    <xf numFmtId="4" fontId="1" fillId="4" borderId="0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169" fontId="0" fillId="6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9"/>
  <sheetViews>
    <sheetView tabSelected="1" topLeftCell="A121" workbookViewId="0">
      <selection activeCell="N137" sqref="N137"/>
    </sheetView>
  </sheetViews>
  <sheetFormatPr defaultRowHeight="15"/>
  <cols>
    <col min="1" max="1" width="6.85546875" customWidth="1"/>
    <col min="2" max="2" width="12.7109375" customWidth="1"/>
    <col min="3" max="3" width="13.42578125" customWidth="1"/>
    <col min="4" max="4" width="13" customWidth="1"/>
    <col min="5" max="5" width="8.7109375" customWidth="1"/>
    <col min="6" max="6" width="15.140625" customWidth="1"/>
    <col min="8" max="8" width="9.7109375" bestFit="1" customWidth="1"/>
    <col min="9" max="9" width="9.85546875" customWidth="1"/>
    <col min="10" max="10" width="10.5703125" customWidth="1"/>
    <col min="12" max="12" width="10.5703125" customWidth="1"/>
    <col min="13" max="13" width="10" customWidth="1"/>
    <col min="14" max="14" width="11.7109375" customWidth="1"/>
    <col min="15" max="15" width="10" customWidth="1"/>
    <col min="16" max="16" width="7.42578125" customWidth="1"/>
    <col min="17" max="17" width="10.5703125" bestFit="1" customWidth="1"/>
    <col min="18" max="18" width="12.85546875" customWidth="1"/>
  </cols>
  <sheetData>
    <row r="1" spans="1:18" ht="18.75">
      <c r="B1" s="19"/>
      <c r="C1" s="19"/>
      <c r="D1" s="19"/>
      <c r="E1" s="19"/>
      <c r="G1" s="74" t="s">
        <v>0</v>
      </c>
      <c r="H1" s="75"/>
      <c r="I1" s="75"/>
      <c r="J1" s="75"/>
      <c r="K1" s="75"/>
      <c r="L1" s="75"/>
      <c r="M1" s="76"/>
    </row>
    <row r="3" spans="1:18">
      <c r="A3" s="1" t="s">
        <v>1</v>
      </c>
      <c r="B3" s="1" t="s">
        <v>2</v>
      </c>
      <c r="C3" s="1" t="s">
        <v>3</v>
      </c>
      <c r="D3" s="1" t="s">
        <v>4</v>
      </c>
      <c r="E3" s="1" t="s">
        <v>15</v>
      </c>
      <c r="F3" s="1" t="s">
        <v>5</v>
      </c>
      <c r="G3" s="77" t="s">
        <v>6</v>
      </c>
      <c r="H3" s="78"/>
      <c r="I3" s="78"/>
      <c r="J3" s="78"/>
      <c r="K3" s="78"/>
      <c r="L3" s="78"/>
      <c r="M3" s="78"/>
      <c r="N3" s="78"/>
      <c r="O3" s="78"/>
      <c r="P3" s="77" t="s">
        <v>7</v>
      </c>
      <c r="Q3" s="78"/>
      <c r="R3" s="79"/>
    </row>
    <row r="4" spans="1:18"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2" t="s">
        <v>45</v>
      </c>
      <c r="N4" s="7" t="s">
        <v>42</v>
      </c>
      <c r="O4" s="1" t="s">
        <v>14</v>
      </c>
      <c r="P4" s="1" t="s">
        <v>17</v>
      </c>
      <c r="Q4" s="1" t="s">
        <v>12</v>
      </c>
      <c r="R4" s="12" t="s">
        <v>55</v>
      </c>
    </row>
    <row r="5" spans="1:18">
      <c r="A5" s="4">
        <v>43318</v>
      </c>
      <c r="B5" s="12" t="s">
        <v>16</v>
      </c>
      <c r="G5" s="3">
        <v>500</v>
      </c>
      <c r="H5" s="12"/>
      <c r="I5" s="12"/>
      <c r="J5" s="12"/>
      <c r="K5" s="12"/>
      <c r="L5" s="12"/>
      <c r="M5" s="12"/>
      <c r="N5" s="7"/>
      <c r="O5" s="12"/>
      <c r="P5" s="51">
        <v>-500</v>
      </c>
      <c r="Q5" s="12"/>
      <c r="R5" s="12"/>
    </row>
    <row r="6" spans="1:18">
      <c r="A6" s="4" t="s">
        <v>19</v>
      </c>
      <c r="B6" s="12" t="s">
        <v>19</v>
      </c>
      <c r="F6" s="12" t="s">
        <v>59</v>
      </c>
      <c r="G6" s="3">
        <v>-60</v>
      </c>
      <c r="P6" s="3"/>
    </row>
    <row r="7" spans="1:18">
      <c r="A7" s="4" t="s">
        <v>19</v>
      </c>
      <c r="B7" s="47" t="s">
        <v>19</v>
      </c>
      <c r="F7" s="47" t="s">
        <v>101</v>
      </c>
      <c r="G7" s="3">
        <v>-100</v>
      </c>
      <c r="P7" s="3"/>
    </row>
    <row r="8" spans="1:18">
      <c r="A8" s="4"/>
      <c r="B8" s="12"/>
      <c r="F8" s="12"/>
      <c r="G8" s="3"/>
      <c r="P8" s="3"/>
    </row>
    <row r="9" spans="1:18">
      <c r="A9" s="4">
        <v>43319</v>
      </c>
      <c r="B9" s="85" t="s">
        <v>60</v>
      </c>
      <c r="C9" s="85"/>
      <c r="D9" s="1"/>
      <c r="E9" s="1"/>
      <c r="F9" s="1"/>
      <c r="G9" s="42">
        <f>SUM(G5:G8)</f>
        <v>340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>
      <c r="A10" s="4" t="s">
        <v>19</v>
      </c>
      <c r="B10" s="1" t="s">
        <v>20</v>
      </c>
      <c r="C10" s="1" t="s">
        <v>18</v>
      </c>
      <c r="D10" s="1"/>
      <c r="E10" s="1"/>
      <c r="F10" s="1"/>
      <c r="G10" s="9">
        <v>-5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>
      <c r="A11" s="4"/>
      <c r="B11" s="12"/>
      <c r="C11" s="12"/>
      <c r="D11" s="12"/>
      <c r="E11" s="12"/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>
      <c r="A12" s="4" t="s">
        <v>19</v>
      </c>
      <c r="B12" s="1" t="s">
        <v>21</v>
      </c>
      <c r="C12" s="1"/>
      <c r="D12" s="1"/>
      <c r="E12" s="1"/>
      <c r="F12" s="1" t="s">
        <v>22</v>
      </c>
      <c r="G12" s="3"/>
      <c r="H12" s="3" t="s">
        <v>34</v>
      </c>
      <c r="I12" s="3"/>
      <c r="J12" s="3"/>
      <c r="K12" s="3"/>
      <c r="L12" s="67">
        <v>-9</v>
      </c>
      <c r="M12" s="3"/>
      <c r="N12" s="3"/>
      <c r="O12" s="3"/>
      <c r="P12" s="3"/>
      <c r="Q12" s="3"/>
      <c r="R12" s="3"/>
    </row>
    <row r="13" spans="1:18">
      <c r="A13" s="4" t="s">
        <v>19</v>
      </c>
      <c r="B13" s="1" t="s">
        <v>23</v>
      </c>
      <c r="C13" s="1"/>
      <c r="D13" s="1"/>
      <c r="E13" s="1"/>
      <c r="F13" s="1" t="s">
        <v>22</v>
      </c>
      <c r="G13" s="3"/>
      <c r="H13" s="3" t="s">
        <v>34</v>
      </c>
      <c r="I13" s="3"/>
      <c r="J13" s="3"/>
      <c r="K13" s="3"/>
      <c r="L13" s="68">
        <v>-53</v>
      </c>
      <c r="M13" s="6"/>
      <c r="N13" s="3"/>
      <c r="O13" s="3"/>
      <c r="P13" s="3"/>
      <c r="Q13" s="3"/>
      <c r="R13" s="3"/>
    </row>
    <row r="14" spans="1:18">
      <c r="A14" s="4" t="s">
        <v>19</v>
      </c>
      <c r="B14" s="1" t="s">
        <v>24</v>
      </c>
      <c r="C14" s="1"/>
      <c r="D14" s="1"/>
      <c r="E14" s="14" t="s">
        <v>18</v>
      </c>
      <c r="F14" s="1"/>
      <c r="G14" s="3"/>
      <c r="H14" s="3" t="s">
        <v>34</v>
      </c>
      <c r="I14" s="3"/>
      <c r="J14" s="3"/>
      <c r="K14" s="3"/>
      <c r="L14" s="68">
        <v>-390.93</v>
      </c>
      <c r="M14" s="6"/>
      <c r="N14" s="3"/>
      <c r="O14" s="3"/>
      <c r="P14" s="3"/>
      <c r="Q14" s="3"/>
      <c r="R14" s="3"/>
    </row>
    <row r="15" spans="1:18">
      <c r="A15" s="4" t="s">
        <v>19</v>
      </c>
      <c r="B15" s="1" t="s">
        <v>19</v>
      </c>
      <c r="C15" s="1" t="s">
        <v>25</v>
      </c>
      <c r="D15" s="1"/>
      <c r="E15" s="1"/>
      <c r="F15" s="1"/>
      <c r="G15" s="3">
        <v>-45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>
      <c r="A16" s="4"/>
      <c r="B16" s="1"/>
      <c r="C16" s="1"/>
      <c r="D16" s="1"/>
      <c r="E16" s="1"/>
      <c r="F16" s="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>
      <c r="A17" s="4">
        <v>43320</v>
      </c>
      <c r="B17" s="1" t="s">
        <v>19</v>
      </c>
      <c r="C17" s="1"/>
      <c r="D17" s="1"/>
      <c r="E17" s="1"/>
      <c r="F17" s="1"/>
      <c r="G17" s="3"/>
      <c r="H17" s="30" t="s">
        <v>80</v>
      </c>
      <c r="I17" s="3"/>
      <c r="J17" s="3"/>
      <c r="K17" s="3"/>
      <c r="L17" s="3"/>
      <c r="M17" s="3"/>
      <c r="N17" s="3"/>
      <c r="O17" s="3"/>
      <c r="P17" s="3"/>
      <c r="Q17" s="25"/>
      <c r="R17" s="49">
        <v>-600</v>
      </c>
    </row>
    <row r="18" spans="1:18">
      <c r="A18" s="4" t="s">
        <v>19</v>
      </c>
      <c r="B18" s="1" t="s">
        <v>19</v>
      </c>
      <c r="C18" s="1"/>
      <c r="D18" s="1"/>
      <c r="E18" s="1"/>
      <c r="F18" s="1" t="s">
        <v>26</v>
      </c>
      <c r="G18" s="3"/>
      <c r="H18" s="3" t="s">
        <v>34</v>
      </c>
      <c r="I18" s="3"/>
      <c r="J18" s="3"/>
      <c r="K18" s="3"/>
      <c r="L18" s="67">
        <v>-750</v>
      </c>
      <c r="M18" s="3"/>
      <c r="N18" s="3"/>
      <c r="O18" s="3"/>
      <c r="P18" s="3"/>
      <c r="Q18" s="3"/>
      <c r="R18" s="3"/>
    </row>
    <row r="19" spans="1:18">
      <c r="A19" s="4" t="s">
        <v>19</v>
      </c>
      <c r="B19" s="1" t="s">
        <v>19</v>
      </c>
      <c r="C19" s="1" t="s">
        <v>27</v>
      </c>
      <c r="D19" s="1"/>
      <c r="E19" s="1"/>
      <c r="F19" s="1"/>
      <c r="G19" s="3"/>
      <c r="H19" s="3">
        <v>-37</v>
      </c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>
      <c r="A20" s="4" t="s">
        <v>19</v>
      </c>
      <c r="B20" s="1" t="s">
        <v>19</v>
      </c>
      <c r="C20" s="1"/>
      <c r="D20" s="1"/>
      <c r="E20" s="1"/>
      <c r="F20" s="1" t="s">
        <v>28</v>
      </c>
      <c r="G20" s="3"/>
      <c r="H20" s="3">
        <v>-20</v>
      </c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>
      <c r="A21" s="4" t="s">
        <v>19</v>
      </c>
      <c r="B21" s="1" t="s">
        <v>19</v>
      </c>
      <c r="C21" s="1" t="s">
        <v>29</v>
      </c>
      <c r="D21" s="1"/>
      <c r="E21" s="1"/>
      <c r="F21" s="1"/>
      <c r="G21" s="3"/>
      <c r="H21" s="3" t="s">
        <v>34</v>
      </c>
      <c r="I21" s="3"/>
      <c r="J21" s="3"/>
      <c r="K21" s="3"/>
      <c r="L21" s="67">
        <v>-290</v>
      </c>
      <c r="M21" s="3"/>
      <c r="N21" s="3"/>
      <c r="O21" s="3"/>
      <c r="P21" s="3"/>
      <c r="Q21" s="3"/>
      <c r="R21" s="3"/>
    </row>
    <row r="22" spans="1:18">
      <c r="A22" s="4" t="s">
        <v>19</v>
      </c>
      <c r="B22" s="1" t="s">
        <v>19</v>
      </c>
      <c r="C22" s="1" t="s">
        <v>27</v>
      </c>
      <c r="D22" s="1"/>
      <c r="E22" s="1"/>
      <c r="F22" s="1"/>
      <c r="G22" s="3"/>
      <c r="H22" s="3">
        <v>-11</v>
      </c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>
      <c r="A23" s="4" t="s">
        <v>19</v>
      </c>
      <c r="B23" s="1" t="s">
        <v>19</v>
      </c>
      <c r="C23" s="1"/>
      <c r="D23" s="1"/>
      <c r="E23" s="1"/>
      <c r="F23" s="1" t="s">
        <v>30</v>
      </c>
      <c r="G23" s="3"/>
      <c r="H23" s="3">
        <v>-18.420000000000002</v>
      </c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>
      <c r="A24" s="4" t="s">
        <v>19</v>
      </c>
      <c r="B24" s="1" t="s">
        <v>19</v>
      </c>
      <c r="C24" s="1" t="s">
        <v>31</v>
      </c>
      <c r="D24" s="1"/>
      <c r="E24" s="1"/>
      <c r="F24" s="1"/>
      <c r="G24" s="3"/>
      <c r="H24" s="3">
        <v>-44.45</v>
      </c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>
      <c r="A25" s="4" t="s">
        <v>19</v>
      </c>
      <c r="B25" s="1" t="s">
        <v>19</v>
      </c>
      <c r="C25" s="1"/>
      <c r="D25" s="1"/>
      <c r="E25" s="1"/>
      <c r="F25" s="1" t="s">
        <v>30</v>
      </c>
      <c r="G25" s="3"/>
      <c r="H25" s="3" t="s">
        <v>34</v>
      </c>
      <c r="I25" s="3"/>
      <c r="J25" s="3"/>
      <c r="K25" s="3"/>
      <c r="L25" s="67">
        <v>-116.89</v>
      </c>
      <c r="M25" s="3"/>
      <c r="N25" s="3"/>
      <c r="O25" s="3"/>
      <c r="P25" s="3"/>
      <c r="Q25" s="3"/>
      <c r="R25" s="3"/>
    </row>
    <row r="26" spans="1:18">
      <c r="A26" s="4" t="s">
        <v>19</v>
      </c>
      <c r="B26" s="1" t="s">
        <v>19</v>
      </c>
      <c r="C26" s="1"/>
      <c r="D26" s="1"/>
      <c r="E26" s="1"/>
      <c r="F26" s="1" t="s">
        <v>32</v>
      </c>
      <c r="G26" s="3"/>
      <c r="H26" s="3" t="s">
        <v>34</v>
      </c>
      <c r="I26" s="3"/>
      <c r="J26" s="3"/>
      <c r="K26" s="3"/>
      <c r="L26" s="67">
        <v>-63</v>
      </c>
      <c r="M26" s="3"/>
      <c r="N26" s="3"/>
      <c r="O26" s="3"/>
      <c r="P26" s="3"/>
      <c r="Q26" s="3"/>
      <c r="R26" s="3"/>
    </row>
    <row r="27" spans="1:18">
      <c r="A27" s="4" t="s">
        <v>19</v>
      </c>
      <c r="B27" s="1" t="s">
        <v>19</v>
      </c>
      <c r="C27" s="1" t="s">
        <v>25</v>
      </c>
      <c r="D27" s="1"/>
      <c r="E27" s="1"/>
      <c r="F27" s="1"/>
      <c r="G27" s="3"/>
      <c r="H27" s="3">
        <v>-347</v>
      </c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4"/>
      <c r="B28" s="1"/>
      <c r="C28" s="1"/>
      <c r="D28" s="1"/>
      <c r="E28" s="1"/>
      <c r="F28" s="1"/>
      <c r="G28" s="3"/>
      <c r="H28" s="3"/>
      <c r="I28" s="3"/>
      <c r="J28" s="3"/>
      <c r="K28" s="3"/>
      <c r="L28" s="69"/>
      <c r="M28" s="3"/>
      <c r="N28" s="8"/>
      <c r="O28" s="3"/>
      <c r="P28" s="3"/>
      <c r="Q28" s="3"/>
      <c r="R28" s="3"/>
    </row>
    <row r="29" spans="1:18">
      <c r="A29" s="4">
        <v>43321</v>
      </c>
      <c r="B29" s="1" t="s">
        <v>19</v>
      </c>
      <c r="C29" s="1"/>
      <c r="D29" s="1" t="s">
        <v>33</v>
      </c>
      <c r="E29" s="1"/>
      <c r="F29" s="1"/>
      <c r="G29" s="3">
        <v>-140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>
      <c r="A30" s="4" t="s">
        <v>19</v>
      </c>
      <c r="B30" s="1" t="s">
        <v>19</v>
      </c>
      <c r="C30" s="1" t="s">
        <v>31</v>
      </c>
      <c r="D30" s="1"/>
      <c r="E30" s="1"/>
      <c r="F30" s="1"/>
      <c r="G30" s="3"/>
      <c r="H30" s="3">
        <v>-34.869999999999997</v>
      </c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>
      <c r="A31" s="4"/>
      <c r="B31" s="12"/>
      <c r="C31" s="12"/>
      <c r="D31" s="12"/>
      <c r="E31" s="12"/>
      <c r="F31" s="13" t="s">
        <v>66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>
      <c r="A32" s="4"/>
      <c r="B32" s="47"/>
      <c r="C32" s="47"/>
      <c r="D32" s="47"/>
      <c r="E32" s="47"/>
      <c r="F32" s="1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>
      <c r="A33" s="4">
        <v>43330</v>
      </c>
      <c r="B33" s="47" t="s">
        <v>97</v>
      </c>
      <c r="C33" s="47"/>
      <c r="D33" s="47"/>
      <c r="E33" s="47"/>
      <c r="F33" s="59" t="s">
        <v>37</v>
      </c>
      <c r="G33" s="3"/>
      <c r="H33" s="3"/>
      <c r="I33" s="3"/>
      <c r="J33" s="3"/>
      <c r="K33" s="3"/>
      <c r="L33" s="67">
        <v>-124</v>
      </c>
      <c r="M33" s="3"/>
      <c r="N33" s="3"/>
      <c r="O33" s="3"/>
      <c r="P33" s="3"/>
      <c r="Q33" s="3"/>
      <c r="R33" s="3"/>
    </row>
    <row r="34" spans="1:18">
      <c r="A34" s="4" t="s">
        <v>19</v>
      </c>
      <c r="B34" s="47" t="s">
        <v>19</v>
      </c>
      <c r="C34" s="47"/>
      <c r="D34" s="47"/>
      <c r="E34" s="47"/>
      <c r="F34" s="59" t="s">
        <v>27</v>
      </c>
      <c r="G34" s="3"/>
      <c r="H34" s="3"/>
      <c r="I34" s="3"/>
      <c r="J34" s="3"/>
      <c r="K34" s="3"/>
      <c r="L34" s="67">
        <v>-144.97</v>
      </c>
      <c r="M34" s="3"/>
      <c r="N34" s="3"/>
      <c r="O34" s="3"/>
      <c r="P34" s="3"/>
      <c r="Q34" s="3"/>
      <c r="R34" s="3"/>
    </row>
    <row r="35" spans="1:18">
      <c r="A35" s="4" t="s">
        <v>19</v>
      </c>
      <c r="B35" s="47" t="s">
        <v>19</v>
      </c>
      <c r="C35" s="47"/>
      <c r="D35" s="47"/>
      <c r="E35" s="47"/>
      <c r="F35" s="59" t="s">
        <v>37</v>
      </c>
      <c r="G35" s="3"/>
      <c r="H35" s="3"/>
      <c r="I35" s="3"/>
      <c r="J35" s="3"/>
      <c r="K35" s="3"/>
      <c r="L35" s="67">
        <v>-7</v>
      </c>
      <c r="M35" s="3"/>
      <c r="N35" s="3"/>
      <c r="O35" s="3"/>
      <c r="P35" s="3"/>
      <c r="Q35" s="3"/>
      <c r="R35" s="3"/>
    </row>
    <row r="36" spans="1:18">
      <c r="A36" s="4"/>
      <c r="B36" s="47"/>
      <c r="C36" s="47"/>
      <c r="D36" s="47"/>
      <c r="E36" s="47"/>
      <c r="F36" s="1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>
      <c r="A37" s="4"/>
      <c r="B37" s="11" t="s">
        <v>53</v>
      </c>
      <c r="C37" s="2"/>
      <c r="D37" s="2"/>
      <c r="E37" s="2"/>
      <c r="F37" s="2"/>
      <c r="G37" s="9">
        <f>SUM(G10:G30)</f>
        <v>-190</v>
      </c>
      <c r="H37" s="9">
        <f>SUM(H12:H30)</f>
        <v>-512.74</v>
      </c>
      <c r="I37" s="3"/>
      <c r="J37" s="3"/>
      <c r="K37" s="3"/>
      <c r="L37" s="71">
        <f>SUM(L10:L35)</f>
        <v>-1948.7900000000002</v>
      </c>
      <c r="M37" s="3"/>
      <c r="N37" s="9">
        <f>SUM(L12:L35)+H37</f>
        <v>-2461.5300000000002</v>
      </c>
      <c r="O37" s="3"/>
      <c r="P37" s="3"/>
      <c r="Q37" s="3"/>
      <c r="R37" s="52">
        <f>SUM(R17:R31)</f>
        <v>-600</v>
      </c>
    </row>
    <row r="38" spans="1:18">
      <c r="A38" s="4"/>
      <c r="B38" s="1"/>
      <c r="C38" s="1"/>
      <c r="D38" s="1"/>
      <c r="E38" s="1"/>
      <c r="F38" s="1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</row>
    <row r="39" spans="1:18">
      <c r="A39" s="4">
        <v>43321</v>
      </c>
      <c r="B39" s="1" t="s">
        <v>43</v>
      </c>
      <c r="C39" s="1"/>
      <c r="D39" s="1"/>
      <c r="E39" s="1"/>
      <c r="F39" s="1" t="s">
        <v>34</v>
      </c>
      <c r="G39" s="3"/>
      <c r="H39" s="3"/>
      <c r="I39" s="30" t="s">
        <v>81</v>
      </c>
      <c r="J39" s="3"/>
      <c r="K39" s="3"/>
      <c r="L39" s="3"/>
      <c r="M39" s="3"/>
      <c r="N39" s="3"/>
      <c r="O39" s="3"/>
      <c r="P39" s="3"/>
      <c r="Q39" s="53">
        <v>-107</v>
      </c>
      <c r="R39" s="3"/>
    </row>
    <row r="40" spans="1:18">
      <c r="A40" s="4" t="s">
        <v>19</v>
      </c>
      <c r="B40" s="1" t="s">
        <v>19</v>
      </c>
      <c r="C40" s="1"/>
      <c r="D40" s="1"/>
      <c r="E40" s="1"/>
      <c r="F40" s="1" t="s">
        <v>35</v>
      </c>
      <c r="G40" s="3"/>
      <c r="H40" s="3"/>
      <c r="I40" s="3">
        <v>-9</v>
      </c>
      <c r="J40" s="3"/>
      <c r="K40" s="3"/>
      <c r="L40" s="3"/>
      <c r="M40" s="3"/>
      <c r="N40" s="3"/>
      <c r="O40" s="3"/>
      <c r="P40" s="3"/>
      <c r="Q40" s="3"/>
      <c r="R40" s="3"/>
    </row>
    <row r="41" spans="1:18">
      <c r="A41" s="4" t="s">
        <v>19</v>
      </c>
      <c r="B41" s="1" t="s">
        <v>19</v>
      </c>
      <c r="C41" s="1" t="s">
        <v>27</v>
      </c>
      <c r="D41" s="1"/>
      <c r="E41" s="1"/>
      <c r="F41" s="1"/>
      <c r="G41" s="3"/>
      <c r="H41" s="3"/>
      <c r="I41" s="3">
        <v>-4.76</v>
      </c>
      <c r="J41" s="3"/>
      <c r="K41" s="3"/>
      <c r="L41" s="3"/>
      <c r="M41" s="3"/>
      <c r="N41" s="3"/>
      <c r="O41" s="3"/>
      <c r="P41" s="3"/>
      <c r="Q41" s="3"/>
      <c r="R41" s="3"/>
    </row>
    <row r="42" spans="1:18">
      <c r="A42" s="4" t="s">
        <v>19</v>
      </c>
      <c r="B42" s="1" t="s">
        <v>36</v>
      </c>
      <c r="C42" s="1"/>
      <c r="D42" s="1"/>
      <c r="E42" s="1"/>
      <c r="F42" s="1" t="s">
        <v>37</v>
      </c>
      <c r="G42" s="3"/>
      <c r="H42" s="3"/>
      <c r="I42" s="3" t="s">
        <v>34</v>
      </c>
      <c r="J42" s="3"/>
      <c r="K42" s="3"/>
      <c r="L42" s="67">
        <v>-5.5</v>
      </c>
      <c r="M42" s="3"/>
      <c r="N42" s="3"/>
      <c r="O42" s="3"/>
      <c r="P42" s="3"/>
      <c r="Q42" s="3"/>
      <c r="R42" s="3"/>
    </row>
    <row r="43" spans="1:18">
      <c r="A43" s="4"/>
      <c r="B43" s="1"/>
      <c r="C43" s="1"/>
      <c r="D43" s="1"/>
      <c r="E43" s="1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>
      <c r="A44" s="5">
        <v>43322</v>
      </c>
      <c r="B44" s="1" t="s">
        <v>19</v>
      </c>
      <c r="C44" s="1" t="s">
        <v>27</v>
      </c>
      <c r="D44" s="1"/>
      <c r="E44" s="1"/>
      <c r="F44" s="1"/>
      <c r="G44" s="3"/>
      <c r="H44" s="3"/>
      <c r="I44" s="3">
        <v>-16</v>
      </c>
      <c r="J44" s="3"/>
      <c r="K44" s="3"/>
      <c r="L44" s="3"/>
      <c r="M44" s="3"/>
      <c r="N44" s="3"/>
      <c r="O44" s="3"/>
      <c r="P44" s="3"/>
      <c r="Q44" s="3"/>
      <c r="R44" s="3"/>
    </row>
    <row r="45" spans="1:18">
      <c r="A45" s="5" t="s">
        <v>19</v>
      </c>
      <c r="B45" s="1" t="s">
        <v>19</v>
      </c>
      <c r="C45" s="1" t="s">
        <v>31</v>
      </c>
      <c r="D45" s="1"/>
      <c r="E45" s="1"/>
      <c r="F45" s="1"/>
      <c r="G45" s="3"/>
      <c r="H45" s="3"/>
      <c r="I45" s="3">
        <v>-9.5</v>
      </c>
      <c r="J45" s="3"/>
      <c r="K45" s="3"/>
      <c r="L45" s="3"/>
      <c r="M45" s="3"/>
      <c r="N45" s="3"/>
      <c r="O45" s="3"/>
      <c r="P45" s="3"/>
      <c r="Q45" s="3"/>
      <c r="R45" s="3"/>
    </row>
    <row r="46" spans="1:18">
      <c r="A46" s="4" t="s">
        <v>19</v>
      </c>
      <c r="B46" s="1" t="s">
        <v>19</v>
      </c>
      <c r="C46" s="1"/>
      <c r="D46" s="1"/>
      <c r="E46" s="1"/>
      <c r="F46" s="1" t="s">
        <v>38</v>
      </c>
      <c r="G46" s="3"/>
      <c r="H46" s="3"/>
      <c r="I46" s="3" t="s">
        <v>34</v>
      </c>
      <c r="J46" s="3"/>
      <c r="K46" s="3"/>
      <c r="L46" s="3"/>
      <c r="M46" s="3"/>
      <c r="N46" s="3"/>
      <c r="O46" s="48">
        <v>-87</v>
      </c>
      <c r="P46" s="3"/>
      <c r="Q46" s="3"/>
      <c r="R46" s="3"/>
    </row>
    <row r="47" spans="1:18">
      <c r="A47" s="4" t="s">
        <v>19</v>
      </c>
      <c r="B47" s="1" t="s">
        <v>19</v>
      </c>
      <c r="C47" s="1"/>
      <c r="D47" s="1"/>
      <c r="E47" s="1"/>
      <c r="F47" s="1"/>
      <c r="G47" s="3"/>
      <c r="H47" s="3"/>
      <c r="I47" s="30" t="s">
        <v>82</v>
      </c>
      <c r="J47" s="3"/>
      <c r="K47" s="3"/>
      <c r="L47" s="3"/>
      <c r="M47" s="3"/>
      <c r="N47" s="3"/>
      <c r="O47" s="3"/>
      <c r="P47" s="3" t="s">
        <v>34</v>
      </c>
      <c r="Q47" s="48">
        <v>-207</v>
      </c>
      <c r="R47" s="3"/>
    </row>
    <row r="48" spans="1:18">
      <c r="A48" s="4" t="s">
        <v>19</v>
      </c>
      <c r="B48" s="2" t="s">
        <v>19</v>
      </c>
      <c r="C48" s="2" t="s">
        <v>25</v>
      </c>
      <c r="D48" s="2"/>
      <c r="E48" s="2"/>
      <c r="F48" s="2"/>
      <c r="G48" s="3"/>
      <c r="H48" s="3"/>
      <c r="I48" s="3">
        <v>-63.5</v>
      </c>
      <c r="J48" s="3"/>
      <c r="K48" s="3"/>
      <c r="L48" s="3"/>
      <c r="M48" s="3"/>
      <c r="N48" s="3"/>
      <c r="O48" s="3"/>
      <c r="P48" s="3"/>
      <c r="Q48" s="3"/>
      <c r="R48" s="3"/>
    </row>
    <row r="49" spans="1:18">
      <c r="A49" s="4"/>
      <c r="B49" s="1"/>
      <c r="C49" s="1"/>
      <c r="D49" s="1"/>
      <c r="E49" s="1"/>
      <c r="F49" s="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>
      <c r="A50" s="5">
        <v>43323</v>
      </c>
      <c r="B50" s="1" t="s">
        <v>19</v>
      </c>
      <c r="C50" s="1"/>
      <c r="D50" s="1"/>
      <c r="E50" s="1"/>
      <c r="F50" s="1" t="s">
        <v>39</v>
      </c>
      <c r="G50" s="3"/>
      <c r="H50" s="3"/>
      <c r="I50" s="3">
        <v>-53</v>
      </c>
      <c r="J50" s="3"/>
      <c r="K50" s="3"/>
      <c r="L50" s="3"/>
      <c r="M50" s="3"/>
      <c r="N50" s="3"/>
      <c r="O50" s="3"/>
      <c r="P50" s="3"/>
      <c r="Q50" s="3"/>
      <c r="R50" s="3"/>
    </row>
    <row r="51" spans="1:18">
      <c r="A51" s="4" t="s">
        <v>19</v>
      </c>
      <c r="B51" s="1" t="s">
        <v>19</v>
      </c>
      <c r="C51" s="1"/>
      <c r="D51" s="1"/>
      <c r="E51" s="1"/>
      <c r="F51" s="1" t="s">
        <v>40</v>
      </c>
      <c r="G51" s="3"/>
      <c r="H51" s="3"/>
      <c r="I51" s="3">
        <v>-14.2</v>
      </c>
      <c r="J51" s="3"/>
      <c r="K51" s="3"/>
      <c r="L51" s="3"/>
      <c r="M51" s="3"/>
      <c r="N51" s="3"/>
      <c r="O51" s="3"/>
      <c r="P51" s="3"/>
      <c r="Q51" s="3"/>
      <c r="R51" s="3"/>
    </row>
    <row r="52" spans="1:18">
      <c r="A52" s="4" t="s">
        <v>19</v>
      </c>
      <c r="B52" s="1" t="s">
        <v>19</v>
      </c>
      <c r="C52" s="1" t="s">
        <v>41</v>
      </c>
      <c r="D52" s="1"/>
      <c r="E52" s="1"/>
      <c r="F52" s="1"/>
      <c r="G52" s="3"/>
      <c r="H52" s="3"/>
      <c r="I52" s="3" t="s">
        <v>34</v>
      </c>
      <c r="J52" s="3"/>
      <c r="K52" s="3"/>
      <c r="L52" s="3"/>
      <c r="M52" s="3"/>
      <c r="N52" s="3"/>
      <c r="O52" s="48">
        <v>-32.57</v>
      </c>
      <c r="P52" s="3"/>
      <c r="Q52" s="3"/>
      <c r="R52" s="3"/>
    </row>
    <row r="53" spans="1:18">
      <c r="A53" s="4" t="s">
        <v>19</v>
      </c>
      <c r="B53" s="2" t="s">
        <v>19</v>
      </c>
      <c r="C53" s="2"/>
      <c r="D53" s="2"/>
      <c r="E53" s="2"/>
      <c r="F53" s="12" t="s">
        <v>65</v>
      </c>
      <c r="G53" s="3"/>
      <c r="H53" s="3"/>
      <c r="I53" s="3"/>
      <c r="J53" s="3"/>
      <c r="K53" s="3"/>
      <c r="L53" s="3"/>
      <c r="M53" s="3"/>
      <c r="N53" s="3"/>
      <c r="O53" s="48">
        <v>-26.95</v>
      </c>
      <c r="P53" s="3"/>
      <c r="Q53" s="3"/>
      <c r="R53" s="3"/>
    </row>
    <row r="54" spans="1:18">
      <c r="A54" s="4"/>
      <c r="B54" s="1"/>
      <c r="C54" s="1"/>
      <c r="D54" s="1"/>
      <c r="E54" s="1"/>
      <c r="F54" s="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>
      <c r="A55" s="5">
        <v>43324</v>
      </c>
      <c r="B55" s="2" t="s">
        <v>19</v>
      </c>
      <c r="C55" s="1"/>
      <c r="D55" s="1"/>
      <c r="E55" s="1"/>
      <c r="F55" s="2" t="s">
        <v>44</v>
      </c>
      <c r="G55" s="3"/>
      <c r="H55" s="3"/>
      <c r="I55" s="3"/>
      <c r="J55" s="3"/>
      <c r="K55" s="3"/>
      <c r="L55" s="3"/>
      <c r="M55" s="48">
        <v>-35</v>
      </c>
      <c r="N55" s="3"/>
      <c r="O55" s="3"/>
      <c r="P55" s="3"/>
      <c r="Q55" s="3"/>
      <c r="R55" s="3"/>
    </row>
    <row r="56" spans="1:18">
      <c r="A56" s="4" t="s">
        <v>19</v>
      </c>
      <c r="B56" s="2" t="s">
        <v>19</v>
      </c>
      <c r="C56" s="1"/>
      <c r="D56" s="1"/>
      <c r="E56" s="1"/>
      <c r="F56" s="2" t="s">
        <v>46</v>
      </c>
      <c r="G56" s="3"/>
      <c r="H56" s="3"/>
      <c r="I56" s="3"/>
      <c r="J56" s="3"/>
      <c r="K56" s="3"/>
      <c r="L56" s="3"/>
      <c r="M56" s="48">
        <v>-80</v>
      </c>
      <c r="N56" s="3"/>
      <c r="O56" s="3"/>
      <c r="P56" s="3"/>
      <c r="Q56" s="3"/>
      <c r="R56" s="3"/>
    </row>
    <row r="57" spans="1:18">
      <c r="A57" s="4" t="s">
        <v>19</v>
      </c>
      <c r="B57" s="2" t="s">
        <v>19</v>
      </c>
      <c r="C57" s="2" t="s">
        <v>25</v>
      </c>
      <c r="D57" s="1"/>
      <c r="E57" s="1"/>
      <c r="F57" s="1"/>
      <c r="G57" s="3"/>
      <c r="H57" s="3"/>
      <c r="I57" s="3">
        <v>-35.5</v>
      </c>
      <c r="J57" s="3"/>
      <c r="K57" s="3"/>
      <c r="L57" s="3"/>
      <c r="M57" s="3"/>
      <c r="N57" s="3"/>
      <c r="O57" s="3"/>
      <c r="P57" s="3"/>
      <c r="Q57" s="3"/>
      <c r="R57" s="3"/>
    </row>
    <row r="58" spans="1:18">
      <c r="A58" s="4"/>
      <c r="B58" s="1"/>
      <c r="C58" s="1"/>
      <c r="D58" s="1"/>
      <c r="E58" s="1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>
      <c r="A59" s="5">
        <v>43325</v>
      </c>
      <c r="B59" s="2" t="s">
        <v>19</v>
      </c>
      <c r="C59" s="2" t="s">
        <v>47</v>
      </c>
      <c r="D59" s="1"/>
      <c r="E59" s="1"/>
      <c r="F59" s="2" t="s">
        <v>48</v>
      </c>
      <c r="G59" s="3"/>
      <c r="H59" s="3"/>
      <c r="I59" s="3">
        <v>-25</v>
      </c>
      <c r="J59" s="3"/>
      <c r="K59" s="3"/>
      <c r="L59" s="3"/>
      <c r="M59" s="3"/>
      <c r="N59" s="3"/>
      <c r="O59" s="3"/>
      <c r="P59" s="3"/>
      <c r="Q59" s="3"/>
      <c r="R59" s="3"/>
    </row>
    <row r="60" spans="1:18">
      <c r="A60" s="5" t="s">
        <v>19</v>
      </c>
      <c r="B60" s="2" t="s">
        <v>19</v>
      </c>
      <c r="C60" s="2" t="s">
        <v>49</v>
      </c>
      <c r="D60" s="1"/>
      <c r="E60" s="1"/>
      <c r="F60" s="1"/>
      <c r="G60" s="3"/>
      <c r="H60" s="3"/>
      <c r="I60" s="3">
        <v>-9</v>
      </c>
      <c r="J60" s="3"/>
      <c r="K60" s="3"/>
      <c r="L60" s="3"/>
      <c r="M60" s="3"/>
      <c r="N60" s="3"/>
      <c r="O60" s="3"/>
      <c r="P60" s="3"/>
      <c r="Q60" s="3"/>
      <c r="R60" s="3"/>
    </row>
    <row r="61" spans="1:18">
      <c r="A61" s="5" t="s">
        <v>19</v>
      </c>
      <c r="B61" s="2" t="s">
        <v>19</v>
      </c>
      <c r="C61" s="1"/>
      <c r="D61" s="1"/>
      <c r="E61" s="1"/>
      <c r="F61" s="2" t="s">
        <v>32</v>
      </c>
      <c r="G61" s="3"/>
      <c r="H61" s="3"/>
      <c r="I61" s="3">
        <v>-10</v>
      </c>
      <c r="J61" s="3"/>
      <c r="K61" s="3"/>
      <c r="L61" s="3"/>
      <c r="M61" s="3"/>
      <c r="N61" s="3"/>
      <c r="O61" s="3"/>
      <c r="P61" s="3"/>
      <c r="Q61" s="3"/>
      <c r="R61" s="3"/>
    </row>
    <row r="62" spans="1:18">
      <c r="A62" s="5"/>
      <c r="B62" s="1"/>
      <c r="C62" s="1"/>
      <c r="D62" s="1"/>
      <c r="E62" s="1"/>
      <c r="F62" s="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>
      <c r="A63" s="5">
        <v>43325</v>
      </c>
      <c r="B63" s="2" t="s">
        <v>50</v>
      </c>
      <c r="C63" s="1"/>
      <c r="D63" s="1"/>
      <c r="E63" s="14" t="s">
        <v>18</v>
      </c>
      <c r="F63" s="1"/>
      <c r="G63" s="3"/>
      <c r="H63" s="3"/>
      <c r="I63" s="3"/>
      <c r="J63" s="3"/>
      <c r="K63" s="3"/>
      <c r="L63" s="67">
        <v>-56.07</v>
      </c>
      <c r="M63" s="3"/>
      <c r="N63" s="3"/>
      <c r="O63" s="3"/>
      <c r="P63" s="3"/>
      <c r="Q63" s="3"/>
      <c r="R63" s="3"/>
    </row>
    <row r="64" spans="1:18">
      <c r="A64" s="5" t="s">
        <v>19</v>
      </c>
      <c r="B64" s="2" t="s">
        <v>19</v>
      </c>
      <c r="C64" s="2" t="s">
        <v>29</v>
      </c>
      <c r="D64" s="1"/>
      <c r="E64" s="1"/>
      <c r="F64" s="1"/>
      <c r="G64" s="3"/>
      <c r="H64" s="3"/>
      <c r="I64" s="3"/>
      <c r="J64" s="3"/>
      <c r="K64" s="3"/>
      <c r="L64" s="3"/>
      <c r="M64" s="48">
        <v>-91.5</v>
      </c>
      <c r="N64" s="3"/>
      <c r="O64" s="3"/>
      <c r="P64" s="3"/>
      <c r="Q64" s="3"/>
      <c r="R64" s="3"/>
    </row>
    <row r="65" spans="1:18">
      <c r="A65" s="5" t="s">
        <v>19</v>
      </c>
      <c r="B65" s="2" t="s">
        <v>51</v>
      </c>
      <c r="C65" s="1"/>
      <c r="D65" s="1"/>
      <c r="E65" s="1"/>
      <c r="F65" s="2" t="s">
        <v>52</v>
      </c>
      <c r="G65" s="3">
        <v>-25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>
      <c r="A66" s="5" t="s">
        <v>19</v>
      </c>
      <c r="B66" s="2" t="s">
        <v>19</v>
      </c>
      <c r="C66" s="1"/>
      <c r="D66" s="1"/>
      <c r="E66" s="1"/>
      <c r="F66" s="2" t="s">
        <v>30</v>
      </c>
      <c r="G66" s="3"/>
      <c r="H66" s="3"/>
      <c r="I66" s="3">
        <v>-20</v>
      </c>
      <c r="J66" s="3"/>
      <c r="K66" s="3"/>
      <c r="L66" s="3"/>
      <c r="M66" s="3"/>
      <c r="N66" s="3"/>
      <c r="O66" s="3"/>
      <c r="P66" s="3"/>
      <c r="Q66" s="3"/>
      <c r="R66" s="3"/>
    </row>
    <row r="67" spans="1:18">
      <c r="A67" s="5"/>
      <c r="B67" s="12"/>
      <c r="C67" s="12"/>
      <c r="D67" s="12"/>
      <c r="E67" s="12"/>
      <c r="F67" s="13" t="s">
        <v>66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>
      <c r="A68" s="5"/>
      <c r="B68" s="11" t="s">
        <v>54</v>
      </c>
      <c r="C68" s="1"/>
      <c r="D68" s="1"/>
      <c r="E68" s="1"/>
      <c r="F68" s="1"/>
      <c r="G68" s="9">
        <f>SUM(G65:G66)</f>
        <v>-25</v>
      </c>
      <c r="H68" s="3"/>
      <c r="I68" s="9">
        <f>SUM(I39:I66)</f>
        <v>-269.45999999999998</v>
      </c>
      <c r="J68" s="10"/>
      <c r="K68" s="10"/>
      <c r="L68" s="71">
        <f t="shared" ref="L68" si="0">SUM(L39:L66)</f>
        <v>-61.57</v>
      </c>
      <c r="M68" s="71">
        <f>SUM(M39:M66)</f>
        <v>-206.5</v>
      </c>
      <c r="N68" s="9">
        <f>SUM(I68+L68+M68+O68)</f>
        <v>-684.05</v>
      </c>
      <c r="O68" s="63">
        <f>SUM(O46:O66)</f>
        <v>-146.51999999999998</v>
      </c>
      <c r="P68" s="3"/>
      <c r="Q68" s="52">
        <f>SUM(Q39:Q66)</f>
        <v>-314</v>
      </c>
      <c r="R68" s="3"/>
    </row>
    <row r="69" spans="1:18">
      <c r="A69" s="5"/>
      <c r="B69" s="1"/>
      <c r="C69" s="1"/>
      <c r="D69" s="1"/>
      <c r="E69" s="1"/>
      <c r="F69" s="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>
      <c r="A70" s="5"/>
      <c r="B70" s="1"/>
      <c r="C70" s="1"/>
      <c r="D70" s="1"/>
      <c r="E70" s="1"/>
      <c r="F70" s="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>
      <c r="A71" s="5">
        <v>43326</v>
      </c>
      <c r="B71" s="47" t="s">
        <v>94</v>
      </c>
      <c r="C71" s="1"/>
      <c r="D71" s="1"/>
      <c r="E71" s="1"/>
      <c r="F71" s="12" t="s">
        <v>56</v>
      </c>
      <c r="G71" s="3"/>
      <c r="H71" s="3"/>
      <c r="I71" s="3"/>
      <c r="J71" s="30" t="s">
        <v>83</v>
      </c>
      <c r="K71" s="3"/>
      <c r="L71" s="3"/>
      <c r="M71" s="3"/>
      <c r="N71" s="3"/>
      <c r="O71" s="3"/>
      <c r="P71" s="3"/>
      <c r="Q71" s="3"/>
      <c r="R71" s="50">
        <v>-7000</v>
      </c>
    </row>
    <row r="72" spans="1:18">
      <c r="A72" s="5" t="s">
        <v>19</v>
      </c>
      <c r="B72" s="12" t="s">
        <v>19</v>
      </c>
      <c r="C72" s="12" t="s">
        <v>47</v>
      </c>
      <c r="D72" s="1"/>
      <c r="E72" s="1"/>
      <c r="F72" s="12" t="s">
        <v>27</v>
      </c>
      <c r="G72" s="3"/>
      <c r="H72" s="3"/>
      <c r="I72" s="3"/>
      <c r="J72" s="3" t="s">
        <v>34</v>
      </c>
      <c r="K72" s="3"/>
      <c r="L72" s="3"/>
      <c r="M72" s="3"/>
      <c r="N72" s="3"/>
      <c r="O72" s="48">
        <v>-2394.9699999999998</v>
      </c>
      <c r="P72" s="3"/>
      <c r="Q72" s="3"/>
      <c r="R72" s="3"/>
    </row>
    <row r="73" spans="1:18">
      <c r="A73" s="5" t="s">
        <v>19</v>
      </c>
      <c r="B73" s="12" t="s">
        <v>19</v>
      </c>
      <c r="C73" s="1"/>
      <c r="D73" s="1"/>
      <c r="E73" s="1"/>
      <c r="F73" s="45" t="s">
        <v>93</v>
      </c>
      <c r="G73" s="3"/>
      <c r="H73" s="3"/>
      <c r="I73" s="3"/>
      <c r="J73" s="54">
        <v>-360</v>
      </c>
      <c r="K73" s="3"/>
      <c r="L73" s="3"/>
      <c r="M73" s="3"/>
      <c r="N73" s="3"/>
      <c r="O73" s="3"/>
      <c r="P73" s="3"/>
      <c r="Q73" s="3"/>
      <c r="R73" s="3"/>
    </row>
    <row r="74" spans="1:18">
      <c r="A74" s="5" t="s">
        <v>19</v>
      </c>
      <c r="B74" s="12" t="s">
        <v>19</v>
      </c>
      <c r="C74" s="1"/>
      <c r="D74" s="1"/>
      <c r="E74" s="1"/>
      <c r="F74" s="12" t="s">
        <v>58</v>
      </c>
      <c r="G74" s="3"/>
      <c r="H74" s="3"/>
      <c r="I74" s="3"/>
      <c r="J74" s="54"/>
      <c r="K74" s="3"/>
      <c r="L74" s="3"/>
      <c r="M74" s="3"/>
      <c r="N74" s="3"/>
      <c r="O74" s="48">
        <v>-1519.75</v>
      </c>
      <c r="P74" s="3"/>
      <c r="Q74" s="3"/>
      <c r="R74" s="3"/>
    </row>
    <row r="75" spans="1:18">
      <c r="A75" s="5" t="s">
        <v>19</v>
      </c>
      <c r="B75" s="12" t="s">
        <v>19</v>
      </c>
      <c r="C75" s="1"/>
      <c r="D75" s="1"/>
      <c r="E75" s="1"/>
      <c r="F75" s="45" t="s">
        <v>92</v>
      </c>
      <c r="G75" s="3"/>
      <c r="H75" s="3"/>
      <c r="I75" s="3"/>
      <c r="J75" s="54"/>
      <c r="K75" s="3"/>
      <c r="L75" s="3"/>
      <c r="M75" s="3"/>
      <c r="N75" s="3"/>
      <c r="O75" s="48">
        <v>-1992</v>
      </c>
      <c r="P75" s="3"/>
      <c r="Q75" s="3"/>
      <c r="R75" s="3"/>
    </row>
    <row r="76" spans="1:18">
      <c r="A76" s="5" t="s">
        <v>19</v>
      </c>
      <c r="B76" s="12" t="s">
        <v>19</v>
      </c>
      <c r="C76" s="12" t="s">
        <v>31</v>
      </c>
      <c r="D76" s="1"/>
      <c r="E76" s="1"/>
      <c r="F76" s="1"/>
      <c r="G76" s="3"/>
      <c r="H76" s="3"/>
      <c r="I76" s="3"/>
      <c r="J76" s="54">
        <v>-100</v>
      </c>
      <c r="K76" s="3"/>
      <c r="L76" s="3"/>
      <c r="M76" s="3"/>
      <c r="N76" s="3"/>
      <c r="O76" s="3"/>
      <c r="P76" s="3"/>
      <c r="Q76" s="3"/>
      <c r="R76" s="3"/>
    </row>
    <row r="77" spans="1:18">
      <c r="A77" s="5" t="s">
        <v>19</v>
      </c>
      <c r="B77" s="12" t="s">
        <v>19</v>
      </c>
      <c r="C77" s="1"/>
      <c r="D77" s="1"/>
      <c r="E77" s="1"/>
      <c r="F77" s="12" t="s">
        <v>62</v>
      </c>
      <c r="G77" s="3"/>
      <c r="H77" s="3"/>
      <c r="I77" s="3"/>
      <c r="J77" s="54">
        <v>-400</v>
      </c>
      <c r="K77" s="3"/>
      <c r="L77" s="3"/>
      <c r="M77" s="3"/>
      <c r="N77" s="3"/>
      <c r="O77" s="3"/>
      <c r="P77" s="3"/>
      <c r="Q77" s="3"/>
      <c r="R77" s="3"/>
    </row>
    <row r="78" spans="1:18">
      <c r="A78" s="21"/>
      <c r="B78" s="19"/>
      <c r="C78" s="19"/>
      <c r="D78" s="19"/>
      <c r="E78" s="19"/>
      <c r="F78" s="19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8">
      <c r="A79" s="21">
        <v>43327</v>
      </c>
      <c r="B79" s="12" t="s">
        <v>19</v>
      </c>
      <c r="C79" s="19"/>
      <c r="D79" s="19"/>
      <c r="E79" s="19"/>
      <c r="F79" s="12" t="s">
        <v>74</v>
      </c>
      <c r="G79" s="22"/>
      <c r="H79" s="22"/>
      <c r="I79" s="22"/>
      <c r="J79" s="22">
        <v>-4000</v>
      </c>
      <c r="K79" s="22"/>
      <c r="L79" s="22"/>
      <c r="M79" s="22"/>
      <c r="N79" s="22"/>
      <c r="O79" s="22"/>
      <c r="P79" s="22"/>
      <c r="Q79" s="22"/>
      <c r="R79" s="22"/>
    </row>
    <row r="80" spans="1:18">
      <c r="A80" s="5" t="s">
        <v>19</v>
      </c>
      <c r="B80" s="12" t="s">
        <v>19</v>
      </c>
      <c r="C80" s="19"/>
      <c r="D80" s="19"/>
      <c r="E80" s="19"/>
      <c r="F80" s="12" t="s">
        <v>75</v>
      </c>
      <c r="G80" s="22"/>
      <c r="H80" s="22"/>
      <c r="I80" s="22"/>
      <c r="J80" s="22" t="s">
        <v>34</v>
      </c>
      <c r="K80" s="22"/>
      <c r="L80" s="22"/>
      <c r="M80" s="22"/>
      <c r="N80" s="22"/>
      <c r="O80" s="64">
        <v>-3990</v>
      </c>
      <c r="P80" s="22"/>
      <c r="Q80" s="22"/>
      <c r="R80" s="22"/>
    </row>
    <row r="81" spans="1:18">
      <c r="A81" s="5" t="s">
        <v>19</v>
      </c>
      <c r="B81" s="12" t="s">
        <v>19</v>
      </c>
      <c r="C81" s="19"/>
      <c r="D81" s="19"/>
      <c r="E81" s="19"/>
      <c r="F81" s="12" t="s">
        <v>27</v>
      </c>
      <c r="G81" s="22"/>
      <c r="H81" s="22"/>
      <c r="I81" s="22"/>
      <c r="J81" s="22">
        <v>-650</v>
      </c>
      <c r="K81" s="22"/>
      <c r="L81" s="22"/>
      <c r="M81" s="22"/>
      <c r="N81" s="22"/>
      <c r="O81" s="22"/>
      <c r="P81" s="22"/>
      <c r="Q81" s="22"/>
      <c r="R81" s="22"/>
    </row>
    <row r="82" spans="1:18">
      <c r="A82" s="5" t="s">
        <v>19</v>
      </c>
      <c r="B82" s="12" t="s">
        <v>19</v>
      </c>
      <c r="C82" s="19"/>
      <c r="D82" s="19"/>
      <c r="E82" s="19"/>
      <c r="F82" s="12" t="s">
        <v>76</v>
      </c>
      <c r="G82" s="22"/>
      <c r="H82" s="22"/>
      <c r="I82" s="22"/>
      <c r="J82" s="22">
        <v>-838</v>
      </c>
      <c r="K82" s="22"/>
      <c r="L82" s="22"/>
      <c r="M82" s="22"/>
      <c r="N82" s="22"/>
      <c r="O82" s="22"/>
      <c r="P82" s="22"/>
      <c r="Q82" s="22"/>
      <c r="R82" s="22"/>
    </row>
    <row r="83" spans="1:18">
      <c r="A83" s="5" t="s">
        <v>19</v>
      </c>
      <c r="B83" s="12" t="s">
        <v>19</v>
      </c>
      <c r="C83" s="19"/>
      <c r="D83" s="19"/>
      <c r="E83" s="19"/>
      <c r="F83" s="12" t="s">
        <v>57</v>
      </c>
      <c r="G83" s="22"/>
      <c r="H83" s="22"/>
      <c r="I83" s="22"/>
      <c r="J83" s="22" t="s">
        <v>34</v>
      </c>
      <c r="K83" s="22"/>
      <c r="L83" s="22"/>
      <c r="M83" s="22"/>
      <c r="N83" s="22"/>
      <c r="O83" s="64">
        <v>-3662</v>
      </c>
      <c r="P83" s="22"/>
      <c r="Q83" s="22"/>
      <c r="R83" s="22"/>
    </row>
    <row r="84" spans="1:18">
      <c r="A84" s="5" t="s">
        <v>19</v>
      </c>
      <c r="B84" s="12" t="s">
        <v>19</v>
      </c>
      <c r="C84" s="19"/>
      <c r="D84" s="19"/>
      <c r="E84" s="19"/>
      <c r="F84" s="12" t="s">
        <v>78</v>
      </c>
      <c r="G84" s="22"/>
      <c r="H84" s="22"/>
      <c r="I84" s="22"/>
      <c r="J84" s="22">
        <v>-1020</v>
      </c>
      <c r="K84" s="22"/>
      <c r="L84" s="22"/>
      <c r="M84" s="22"/>
      <c r="N84" s="22"/>
      <c r="O84" s="22"/>
      <c r="P84" s="22"/>
      <c r="Q84" s="22"/>
      <c r="R84" s="22"/>
    </row>
    <row r="85" spans="1:18">
      <c r="A85" s="5" t="s">
        <v>19</v>
      </c>
      <c r="B85" s="12" t="s">
        <v>19</v>
      </c>
      <c r="C85" s="19"/>
      <c r="D85" s="19"/>
      <c r="E85" s="19"/>
      <c r="F85" s="12" t="s">
        <v>79</v>
      </c>
      <c r="G85" s="22"/>
      <c r="H85" s="22"/>
      <c r="I85" s="22"/>
      <c r="J85" s="22">
        <v>-180</v>
      </c>
      <c r="K85" s="22"/>
      <c r="L85" s="22"/>
      <c r="M85" s="22"/>
      <c r="N85" s="22"/>
      <c r="O85" s="22"/>
      <c r="P85" s="22"/>
      <c r="Q85" s="22"/>
      <c r="R85" s="22"/>
    </row>
    <row r="86" spans="1:18">
      <c r="A86" s="5"/>
      <c r="B86" s="19"/>
      <c r="C86" s="19"/>
      <c r="D86" s="19"/>
      <c r="E86" s="19"/>
      <c r="F86" s="1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1:18">
      <c r="A87" s="5">
        <v>43328</v>
      </c>
      <c r="B87" s="12" t="s">
        <v>19</v>
      </c>
      <c r="C87" s="19"/>
      <c r="D87" s="19"/>
      <c r="E87" s="19"/>
      <c r="F87" s="38" t="s">
        <v>90</v>
      </c>
      <c r="G87" s="22"/>
      <c r="H87" s="22"/>
      <c r="I87" s="22"/>
      <c r="J87" s="22"/>
      <c r="K87" s="22"/>
      <c r="L87" s="22"/>
      <c r="M87" s="22"/>
      <c r="N87" s="22"/>
      <c r="O87" s="64">
        <v>-15995.96</v>
      </c>
      <c r="P87" s="22"/>
      <c r="Q87" s="22"/>
      <c r="R87" s="22"/>
    </row>
    <row r="88" spans="1:18">
      <c r="A88" s="5" t="s">
        <v>19</v>
      </c>
      <c r="B88" s="38" t="s">
        <v>19</v>
      </c>
      <c r="C88" s="19"/>
      <c r="D88" s="19"/>
      <c r="E88" s="19"/>
      <c r="F88" s="38" t="s">
        <v>91</v>
      </c>
      <c r="G88" s="22"/>
      <c r="H88" s="22"/>
      <c r="I88" s="22"/>
      <c r="J88" s="22">
        <v>-840</v>
      </c>
      <c r="K88" s="22"/>
      <c r="L88" s="22"/>
      <c r="M88" s="22"/>
      <c r="N88" s="22"/>
      <c r="O88" s="22"/>
      <c r="P88" s="22"/>
      <c r="Q88" s="22"/>
      <c r="R88" s="22"/>
    </row>
    <row r="89" spans="1:18">
      <c r="A89" s="5" t="s">
        <v>19</v>
      </c>
      <c r="B89" s="38" t="s">
        <v>19</v>
      </c>
      <c r="C89" s="19"/>
      <c r="D89" s="19"/>
      <c r="E89" s="19"/>
      <c r="F89" s="46" t="s">
        <v>19</v>
      </c>
      <c r="G89" s="22"/>
      <c r="H89" s="22"/>
      <c r="I89" s="22"/>
      <c r="J89" s="22">
        <v>-560</v>
      </c>
      <c r="K89" s="22"/>
      <c r="L89" s="22"/>
      <c r="M89" s="22"/>
      <c r="N89" s="22"/>
      <c r="O89" s="22"/>
      <c r="P89" s="22"/>
      <c r="Q89" s="22"/>
      <c r="R89" s="22"/>
    </row>
    <row r="90" spans="1:18">
      <c r="A90" s="5"/>
      <c r="B90" s="19"/>
      <c r="C90" s="19"/>
      <c r="D90" s="19"/>
      <c r="E90" s="19"/>
      <c r="F90" s="1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1:18">
      <c r="A91" s="5">
        <v>43329</v>
      </c>
      <c r="B91" s="47" t="s">
        <v>19</v>
      </c>
      <c r="C91" s="19"/>
      <c r="D91" s="19"/>
      <c r="E91" s="19"/>
      <c r="F91" s="47" t="s">
        <v>57</v>
      </c>
      <c r="G91" s="22"/>
      <c r="H91" s="22"/>
      <c r="I91" s="22"/>
      <c r="J91" s="22"/>
      <c r="K91" s="22"/>
      <c r="L91" s="22"/>
      <c r="M91" s="22"/>
      <c r="N91" s="22"/>
      <c r="O91" s="64">
        <v>-2136.27</v>
      </c>
      <c r="P91" s="22"/>
      <c r="Q91" s="22"/>
      <c r="R91" s="22"/>
    </row>
    <row r="92" spans="1:18">
      <c r="A92" s="5" t="s">
        <v>19</v>
      </c>
      <c r="B92" s="47" t="s">
        <v>19</v>
      </c>
      <c r="C92" s="19"/>
      <c r="D92" s="19"/>
      <c r="E92" s="19"/>
      <c r="F92" s="47" t="s">
        <v>57</v>
      </c>
      <c r="G92" s="22"/>
      <c r="H92" s="22"/>
      <c r="I92" s="22"/>
      <c r="J92" s="22"/>
      <c r="K92" s="22"/>
      <c r="L92" s="22"/>
      <c r="M92" s="64">
        <v>-390</v>
      </c>
      <c r="N92" s="22"/>
      <c r="O92" s="22"/>
      <c r="P92" s="22"/>
      <c r="Q92" s="22"/>
      <c r="R92" s="22"/>
    </row>
    <row r="93" spans="1:18">
      <c r="A93" s="5" t="s">
        <v>19</v>
      </c>
      <c r="B93" s="47" t="s">
        <v>19</v>
      </c>
      <c r="C93" s="19"/>
      <c r="D93" s="19"/>
      <c r="E93" s="19"/>
      <c r="F93" s="47" t="s">
        <v>57</v>
      </c>
      <c r="G93" s="22"/>
      <c r="H93" s="22"/>
      <c r="I93" s="22"/>
      <c r="J93" s="22"/>
      <c r="K93" s="22"/>
      <c r="L93" s="22"/>
      <c r="M93" s="22"/>
      <c r="N93" s="22"/>
      <c r="O93" s="64">
        <v>-2490</v>
      </c>
      <c r="P93" s="22"/>
      <c r="Q93" s="22"/>
      <c r="R93" s="22"/>
    </row>
    <row r="94" spans="1:18">
      <c r="A94" s="5" t="s">
        <v>19</v>
      </c>
      <c r="B94" s="47" t="s">
        <v>19</v>
      </c>
      <c r="C94" s="19"/>
      <c r="D94" s="19"/>
      <c r="E94" s="19"/>
      <c r="F94" s="47" t="s">
        <v>57</v>
      </c>
      <c r="G94" s="22"/>
      <c r="H94" s="22"/>
      <c r="I94" s="22"/>
      <c r="J94" s="22"/>
      <c r="K94" s="22"/>
      <c r="L94" s="22"/>
      <c r="M94" s="22"/>
      <c r="N94" s="22"/>
      <c r="O94" s="64">
        <v>-2147.91</v>
      </c>
      <c r="P94" s="22"/>
      <c r="Q94" s="22"/>
      <c r="R94" s="22"/>
    </row>
    <row r="95" spans="1:18">
      <c r="A95" s="5" t="s">
        <v>19</v>
      </c>
      <c r="B95" s="47" t="s">
        <v>19</v>
      </c>
      <c r="C95" s="19"/>
      <c r="D95" s="19"/>
      <c r="E95" s="19"/>
      <c r="F95" s="47" t="s">
        <v>57</v>
      </c>
      <c r="G95" s="22"/>
      <c r="H95" s="22"/>
      <c r="I95" s="22"/>
      <c r="J95" s="22"/>
      <c r="K95" s="22"/>
      <c r="L95" s="22"/>
      <c r="M95" s="22"/>
      <c r="N95" s="22"/>
      <c r="O95" s="64">
        <v>-4050</v>
      </c>
      <c r="P95" s="22"/>
      <c r="Q95" s="22"/>
      <c r="R95" s="22"/>
    </row>
    <row r="96" spans="1:18">
      <c r="A96" s="5" t="s">
        <v>19</v>
      </c>
      <c r="B96" s="47" t="s">
        <v>19</v>
      </c>
      <c r="C96" s="19"/>
      <c r="D96" s="19"/>
      <c r="E96" s="19"/>
      <c r="F96" s="47" t="s">
        <v>57</v>
      </c>
      <c r="G96" s="22"/>
      <c r="H96" s="22"/>
      <c r="I96" s="22"/>
      <c r="J96" s="22"/>
      <c r="K96" s="22"/>
      <c r="L96" s="22"/>
      <c r="M96" s="22"/>
      <c r="N96" s="22"/>
      <c r="O96" s="64">
        <v>-2240</v>
      </c>
      <c r="P96" s="22"/>
      <c r="Q96" s="22"/>
      <c r="R96" s="22"/>
    </row>
    <row r="97" spans="1:18">
      <c r="A97" s="5" t="s">
        <v>19</v>
      </c>
      <c r="B97" s="47" t="s">
        <v>19</v>
      </c>
      <c r="C97" s="19"/>
      <c r="D97" s="19"/>
      <c r="E97" s="19"/>
      <c r="F97" s="47" t="s">
        <v>57</v>
      </c>
      <c r="G97" s="22"/>
      <c r="H97" s="22"/>
      <c r="I97" s="22"/>
      <c r="J97" s="22"/>
      <c r="K97" s="22"/>
      <c r="L97" s="22"/>
      <c r="M97" s="22"/>
      <c r="N97" s="22"/>
      <c r="O97" s="64">
        <v>-150</v>
      </c>
      <c r="P97" s="22"/>
      <c r="Q97" s="22"/>
      <c r="R97" s="22"/>
    </row>
    <row r="98" spans="1:18">
      <c r="A98" s="5" t="s">
        <v>19</v>
      </c>
      <c r="B98" s="47" t="s">
        <v>19</v>
      </c>
      <c r="C98" s="19"/>
      <c r="D98" s="19"/>
      <c r="E98" s="19"/>
      <c r="F98" s="47" t="s">
        <v>95</v>
      </c>
      <c r="G98" s="22"/>
      <c r="H98" s="22"/>
      <c r="I98" s="22"/>
      <c r="J98" s="22"/>
      <c r="K98" s="22"/>
      <c r="L98" s="22"/>
      <c r="M98" s="64">
        <v>-7698.9</v>
      </c>
      <c r="N98" s="22"/>
      <c r="O98" s="22"/>
      <c r="P98" s="22"/>
      <c r="Q98" s="22"/>
      <c r="R98" s="22"/>
    </row>
    <row r="99" spans="1:18">
      <c r="A99" s="5" t="s">
        <v>19</v>
      </c>
      <c r="B99" s="47" t="s">
        <v>19</v>
      </c>
      <c r="C99" s="19"/>
      <c r="D99" s="19"/>
      <c r="E99" s="19"/>
      <c r="F99" s="47" t="s">
        <v>27</v>
      </c>
      <c r="G99" s="22"/>
      <c r="H99" s="22"/>
      <c r="I99" s="22"/>
      <c r="J99" s="22"/>
      <c r="K99" s="22"/>
      <c r="L99" s="22"/>
      <c r="M99" s="64">
        <v>-1965</v>
      </c>
      <c r="N99" s="22"/>
      <c r="O99" s="22"/>
      <c r="P99" s="22"/>
      <c r="Q99" s="22"/>
      <c r="R99" s="22"/>
    </row>
    <row r="100" spans="1:18">
      <c r="A100" s="5"/>
      <c r="B100" s="47"/>
      <c r="C100" s="19"/>
      <c r="D100" s="19"/>
      <c r="E100" s="19"/>
      <c r="F100" s="47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>
      <c r="A101" s="5">
        <v>43330</v>
      </c>
      <c r="B101" s="47" t="s">
        <v>96</v>
      </c>
      <c r="C101" s="19"/>
      <c r="D101" s="19"/>
      <c r="E101" s="14" t="s">
        <v>18</v>
      </c>
      <c r="F101" s="47"/>
      <c r="G101" s="22"/>
      <c r="H101" s="22"/>
      <c r="I101" s="22"/>
      <c r="J101" s="22"/>
      <c r="K101" s="22"/>
      <c r="L101" s="22"/>
      <c r="M101" s="64">
        <v>-6706.8</v>
      </c>
      <c r="N101" s="22"/>
      <c r="O101" s="22"/>
      <c r="P101" s="22"/>
      <c r="Q101" s="22"/>
      <c r="R101" s="22"/>
    </row>
    <row r="102" spans="1:18">
      <c r="A102" s="5" t="s">
        <v>19</v>
      </c>
      <c r="B102" s="47" t="s">
        <v>19</v>
      </c>
      <c r="C102" s="19"/>
      <c r="D102" s="19"/>
      <c r="E102" s="19"/>
      <c r="F102" s="47" t="s">
        <v>27</v>
      </c>
      <c r="G102" s="22"/>
      <c r="H102" s="22"/>
      <c r="I102" s="22"/>
      <c r="J102" s="22"/>
      <c r="K102" s="22"/>
      <c r="L102" s="22"/>
      <c r="M102" s="64">
        <v>-340</v>
      </c>
      <c r="N102" s="22"/>
      <c r="O102" s="22"/>
      <c r="P102" s="22"/>
      <c r="Q102" s="22"/>
      <c r="R102" s="22"/>
    </row>
    <row r="103" spans="1:18">
      <c r="A103" s="5"/>
      <c r="B103" s="47"/>
      <c r="C103" s="19"/>
      <c r="D103" s="19"/>
      <c r="E103" s="19"/>
      <c r="F103" s="47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1:18">
      <c r="A104" s="21"/>
      <c r="B104" s="19"/>
      <c r="C104" s="19"/>
      <c r="D104" s="19"/>
      <c r="E104" s="19"/>
      <c r="F104" s="19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1:18">
      <c r="A105" s="21"/>
      <c r="B105" s="61" t="s">
        <v>99</v>
      </c>
      <c r="C105" s="19"/>
      <c r="D105" s="19"/>
      <c r="E105" s="19"/>
      <c r="F105" s="19"/>
      <c r="G105" s="22"/>
      <c r="H105" s="22"/>
      <c r="I105" s="22"/>
      <c r="J105" s="24">
        <f>SUM(J71:J104)</f>
        <v>-8948</v>
      </c>
      <c r="K105" s="22"/>
      <c r="L105" s="22">
        <f>SUM(L71:L103)</f>
        <v>0</v>
      </c>
      <c r="M105" s="65">
        <f>SUM(M71:M104)</f>
        <v>-17100.7</v>
      </c>
      <c r="N105" s="55">
        <f>SUM(J105+L105+M105+O105)</f>
        <v>-68817.56</v>
      </c>
      <c r="O105" s="65">
        <f>SUM(O71:O103)</f>
        <v>-42768.86</v>
      </c>
      <c r="P105" s="22"/>
      <c r="Q105" s="22"/>
      <c r="R105" s="66">
        <f>SUM(R71:R103)</f>
        <v>-7000</v>
      </c>
    </row>
    <row r="106" spans="1:18">
      <c r="A106" s="21"/>
      <c r="B106" s="56"/>
      <c r="C106" s="19"/>
      <c r="D106" s="19"/>
      <c r="E106" s="19"/>
      <c r="F106" s="19"/>
      <c r="G106" s="22"/>
      <c r="H106" s="22"/>
      <c r="I106" s="22"/>
      <c r="J106" s="57"/>
      <c r="K106" s="22"/>
      <c r="L106" s="22"/>
      <c r="M106" s="22"/>
      <c r="N106" s="58"/>
      <c r="O106" s="22"/>
      <c r="P106" s="22"/>
      <c r="Q106" s="22"/>
      <c r="R106" s="57"/>
    </row>
    <row r="107" spans="1:18">
      <c r="A107" s="5">
        <v>43330</v>
      </c>
      <c r="B107" s="60" t="s">
        <v>96</v>
      </c>
      <c r="C107" s="19" t="s">
        <v>98</v>
      </c>
      <c r="D107" s="19"/>
      <c r="E107" s="14" t="s">
        <v>18</v>
      </c>
      <c r="F107" s="19"/>
      <c r="G107" s="22"/>
      <c r="H107" s="22"/>
      <c r="I107" s="22"/>
      <c r="J107" s="57"/>
      <c r="K107" s="22"/>
      <c r="L107" s="70">
        <v>48.56</v>
      </c>
      <c r="M107" s="22"/>
      <c r="N107" s="58"/>
      <c r="O107" s="22"/>
      <c r="P107" s="22"/>
      <c r="Q107" s="22"/>
      <c r="R107" s="57"/>
    </row>
    <row r="108" spans="1:18">
      <c r="A108" s="5" t="s">
        <v>19</v>
      </c>
      <c r="B108" s="60" t="s">
        <v>19</v>
      </c>
      <c r="C108" s="47" t="s">
        <v>19</v>
      </c>
      <c r="D108" s="47"/>
      <c r="E108" s="47"/>
      <c r="F108" s="47" t="s">
        <v>27</v>
      </c>
      <c r="G108" s="3">
        <v>-2.08</v>
      </c>
      <c r="H108" s="22"/>
      <c r="I108" s="22"/>
      <c r="J108" s="57"/>
      <c r="K108" s="22"/>
      <c r="L108" s="22"/>
      <c r="M108" s="22"/>
      <c r="N108" s="58"/>
      <c r="O108" s="22"/>
      <c r="P108" s="22"/>
      <c r="Q108" s="22"/>
      <c r="R108" s="57"/>
    </row>
    <row r="109" spans="1:18">
      <c r="A109" s="5" t="s">
        <v>19</v>
      </c>
      <c r="B109" s="60" t="s">
        <v>19</v>
      </c>
      <c r="C109" s="47" t="s">
        <v>19</v>
      </c>
      <c r="D109" s="47"/>
      <c r="E109" s="47"/>
      <c r="F109" s="47" t="s">
        <v>19</v>
      </c>
      <c r="G109" s="3">
        <v>-2.4</v>
      </c>
      <c r="H109" s="22"/>
      <c r="I109" s="22"/>
      <c r="J109" s="57"/>
      <c r="K109" s="22"/>
      <c r="L109" s="22"/>
      <c r="M109" s="22"/>
      <c r="N109" s="58"/>
      <c r="O109" s="22"/>
      <c r="P109" s="22"/>
      <c r="Q109" s="22"/>
      <c r="R109" s="57"/>
    </row>
    <row r="110" spans="1:18">
      <c r="A110" s="21"/>
      <c r="B110" s="56"/>
      <c r="C110" s="19"/>
      <c r="D110" s="19"/>
      <c r="E110" s="19"/>
      <c r="F110" s="19"/>
      <c r="G110" s="22"/>
      <c r="H110" s="22"/>
      <c r="I110" s="22"/>
      <c r="J110" s="57"/>
      <c r="K110" s="22"/>
      <c r="L110" s="22"/>
      <c r="M110" s="22"/>
      <c r="N110" s="58"/>
      <c r="O110" s="22"/>
      <c r="P110" s="22"/>
      <c r="Q110" s="22"/>
      <c r="R110" s="57"/>
    </row>
    <row r="111" spans="1:18">
      <c r="A111" s="21"/>
      <c r="B111" s="23" t="s">
        <v>100</v>
      </c>
      <c r="C111" s="19"/>
      <c r="D111" s="19"/>
      <c r="E111" s="19"/>
      <c r="F111" s="19"/>
      <c r="G111" s="9">
        <f>SUM(G108:G110)</f>
        <v>-4.4800000000000004</v>
      </c>
      <c r="H111" s="22"/>
      <c r="I111" s="22"/>
      <c r="J111" s="57"/>
      <c r="K111" s="22"/>
      <c r="L111" s="72">
        <f>SUM(L107:L110)</f>
        <v>48.56</v>
      </c>
      <c r="M111" s="22"/>
      <c r="N111" s="58"/>
      <c r="O111" s="22"/>
      <c r="P111" s="22"/>
      <c r="Q111" s="22"/>
      <c r="R111" s="57"/>
    </row>
    <row r="112" spans="1:18">
      <c r="A112" s="21"/>
      <c r="B112" s="56"/>
      <c r="C112" s="19"/>
      <c r="D112" s="19"/>
      <c r="E112" s="19"/>
      <c r="F112" s="19"/>
      <c r="G112" s="22"/>
      <c r="H112" s="22"/>
      <c r="I112" s="22"/>
      <c r="J112" s="57"/>
      <c r="K112" s="22"/>
      <c r="L112" s="22"/>
      <c r="M112" s="22"/>
      <c r="N112" s="58"/>
      <c r="O112" s="22"/>
      <c r="P112" s="22"/>
      <c r="Q112" s="22"/>
      <c r="R112" s="57"/>
    </row>
    <row r="113" spans="1:18"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>
      <c r="A114" s="83" t="s">
        <v>84</v>
      </c>
      <c r="B114" s="84"/>
      <c r="C114" s="84"/>
      <c r="G114" s="8">
        <f>SUM(G37+G68+G111)</f>
        <v>-219.48</v>
      </c>
      <c r="H114" s="18">
        <f>SUM(H37)</f>
        <v>-512.74</v>
      </c>
      <c r="I114" s="18">
        <f>SUM(I68)</f>
        <v>-269.45999999999998</v>
      </c>
      <c r="J114" s="15">
        <f>SUM(J105)</f>
        <v>-8948</v>
      </c>
    </row>
    <row r="115" spans="1:18" ht="15.75" thickBot="1">
      <c r="A115" s="82" t="s">
        <v>61</v>
      </c>
      <c r="B115" s="82"/>
      <c r="C115" s="82"/>
      <c r="G115" s="15">
        <f>SUM(G113)</f>
        <v>0</v>
      </c>
      <c r="H115" s="18">
        <f>SUM(N37)</f>
        <v>-2461.5300000000002</v>
      </c>
      <c r="I115" s="18">
        <f>SUM(N68)</f>
        <v>-684.05</v>
      </c>
      <c r="J115" s="15">
        <f>SUM(N105)</f>
        <v>-68817.56</v>
      </c>
    </row>
    <row r="116" spans="1:18" ht="15.75" thickBot="1">
      <c r="A116" s="27" t="s">
        <v>63</v>
      </c>
      <c r="B116" s="27"/>
      <c r="C116" s="27"/>
      <c r="G116" s="31">
        <f>SUM(G114:G115)</f>
        <v>-219.48</v>
      </c>
      <c r="H116" s="32">
        <f t="shared" ref="H116:J116" si="1">SUM(H114:H115)</f>
        <v>-2974.2700000000004</v>
      </c>
      <c r="I116" s="32">
        <f t="shared" si="1"/>
        <v>-953.51</v>
      </c>
      <c r="J116" s="33">
        <f t="shared" si="1"/>
        <v>-77765.56</v>
      </c>
    </row>
    <row r="117" spans="1:18">
      <c r="A117" s="27"/>
      <c r="B117" s="27"/>
      <c r="C117" s="27"/>
      <c r="G117" s="18"/>
      <c r="H117" s="18"/>
      <c r="I117" s="18"/>
      <c r="J117" s="18"/>
    </row>
    <row r="118" spans="1:18">
      <c r="A118" s="80" t="s">
        <v>64</v>
      </c>
      <c r="B118" s="81"/>
      <c r="C118" s="20"/>
      <c r="G118" s="9">
        <f>SUM(G9+G37+G68+G111)</f>
        <v>120.52</v>
      </c>
      <c r="H118" s="17">
        <f>SUM(H37-R17)</f>
        <v>87.259999999999991</v>
      </c>
      <c r="I118" s="17">
        <f>SUM(I68-Q39-Q47-14)</f>
        <v>30.54000000000002</v>
      </c>
      <c r="J118" s="16">
        <f>SUM(J105-R105)</f>
        <v>-1948</v>
      </c>
    </row>
    <row r="119" spans="1:18">
      <c r="A119" s="34"/>
      <c r="B119" s="34"/>
      <c r="C119" s="26"/>
      <c r="G119" s="10"/>
      <c r="H119" s="35"/>
      <c r="I119" s="35"/>
      <c r="J119" s="36"/>
    </row>
    <row r="120" spans="1:18">
      <c r="A120" s="34"/>
      <c r="B120" s="34"/>
      <c r="C120" s="26"/>
      <c r="G120" s="10"/>
      <c r="H120" s="35"/>
      <c r="I120" s="35"/>
      <c r="J120" s="36"/>
    </row>
    <row r="121" spans="1:18">
      <c r="J121" s="12"/>
    </row>
    <row r="122" spans="1:18">
      <c r="J122" s="12"/>
    </row>
    <row r="123" spans="1:18">
      <c r="L123" s="73" t="s">
        <v>77</v>
      </c>
      <c r="M123" s="73"/>
      <c r="N123" s="13" t="s">
        <v>88</v>
      </c>
    </row>
    <row r="124" spans="1:18">
      <c r="D124" t="s">
        <v>67</v>
      </c>
      <c r="G124" s="12" t="s">
        <v>68</v>
      </c>
      <c r="H124" s="12" t="s">
        <v>69</v>
      </c>
      <c r="I124" s="12" t="s">
        <v>10</v>
      </c>
      <c r="J124" s="12" t="s">
        <v>70</v>
      </c>
      <c r="L124" s="19" t="s">
        <v>86</v>
      </c>
      <c r="M124" s="12" t="s">
        <v>87</v>
      </c>
      <c r="N124" s="13" t="s">
        <v>89</v>
      </c>
    </row>
    <row r="125" spans="1:18">
      <c r="F125" t="s">
        <v>72</v>
      </c>
      <c r="G125" s="12">
        <v>1</v>
      </c>
      <c r="H125" s="12">
        <v>7.42</v>
      </c>
      <c r="I125" s="12">
        <v>1.96</v>
      </c>
      <c r="J125" s="12">
        <v>117.977</v>
      </c>
    </row>
    <row r="126" spans="1:18">
      <c r="F126" t="s">
        <v>73</v>
      </c>
      <c r="G126" s="12"/>
      <c r="H126" s="12">
        <v>7.5</v>
      </c>
      <c r="I126" s="12">
        <v>2</v>
      </c>
      <c r="J126" s="12">
        <v>118</v>
      </c>
    </row>
    <row r="127" spans="1:18">
      <c r="G127" s="12"/>
      <c r="H127" s="12"/>
      <c r="I127" s="12"/>
      <c r="J127" s="12"/>
    </row>
    <row r="128" spans="1:18">
      <c r="E128" t="s">
        <v>85</v>
      </c>
      <c r="G128" s="3">
        <f>SUM(G116)</f>
        <v>-219.48</v>
      </c>
      <c r="H128" s="37">
        <f>SUM(H114/H126)</f>
        <v>-68.365333333333339</v>
      </c>
      <c r="I128" s="37">
        <f>SUM(I114/I126)</f>
        <v>-134.72999999999999</v>
      </c>
      <c r="J128" s="37">
        <f>SUM(J114/J126)</f>
        <v>-75.830508474576277</v>
      </c>
      <c r="M128" s="28">
        <f>SUM(G128:L128)</f>
        <v>-498.40584180790961</v>
      </c>
      <c r="N128" s="28"/>
    </row>
    <row r="129" spans="1:17">
      <c r="G129" s="12"/>
      <c r="H129" s="12"/>
      <c r="I129" s="12"/>
      <c r="J129" s="12"/>
      <c r="N129" s="28"/>
    </row>
    <row r="130" spans="1:17">
      <c r="E130" t="s">
        <v>13</v>
      </c>
      <c r="G130" s="15"/>
      <c r="H130" s="15">
        <f>SUM(L37/H126)</f>
        <v>-259.83866666666671</v>
      </c>
      <c r="I130" s="15">
        <f>SUM(L68/I126)</f>
        <v>-30.785</v>
      </c>
      <c r="J130" s="15"/>
      <c r="L130" s="28">
        <f>SUM(H130:K130)</f>
        <v>-290.62366666666674</v>
      </c>
      <c r="N130" s="28"/>
    </row>
    <row r="131" spans="1:17">
      <c r="E131" t="s">
        <v>71</v>
      </c>
      <c r="G131" s="15"/>
      <c r="H131" s="15"/>
      <c r="I131" s="15">
        <f>SUM(M68/I126)</f>
        <v>-103.25</v>
      </c>
      <c r="J131" s="15"/>
      <c r="L131" s="28">
        <f>SUM(H131:K131)</f>
        <v>-103.25</v>
      </c>
      <c r="N131" s="28"/>
    </row>
    <row r="132" spans="1:17">
      <c r="E132" t="s">
        <v>14</v>
      </c>
      <c r="G132" s="15"/>
      <c r="H132" s="15"/>
      <c r="I132" s="15">
        <f>SUM(O68/I126)</f>
        <v>-73.259999999999991</v>
      </c>
      <c r="J132" s="15">
        <f>SUM(O105/J126)</f>
        <v>-362.44796610169493</v>
      </c>
      <c r="L132" s="28">
        <f t="shared" ref="L132:L135" si="2">SUM(H132:K132)</f>
        <v>-435.70796610169492</v>
      </c>
      <c r="N132" s="28"/>
    </row>
    <row r="133" spans="1:17">
      <c r="E133" t="s">
        <v>17</v>
      </c>
      <c r="G133" s="43">
        <f>SUM(G114)</f>
        <v>-219.48</v>
      </c>
      <c r="H133" s="15"/>
      <c r="I133" s="15"/>
      <c r="J133" s="15"/>
      <c r="L133" s="28">
        <f>SUM(G133:K133)</f>
        <v>-219.48</v>
      </c>
      <c r="N133" s="28">
        <v>215</v>
      </c>
    </row>
    <row r="134" spans="1:17">
      <c r="E134" t="s">
        <v>12</v>
      </c>
      <c r="G134" s="15"/>
      <c r="H134" s="15">
        <f>SUM(Q17/H126)</f>
        <v>0</v>
      </c>
      <c r="I134" s="44">
        <f>SUM(Q68/I126)</f>
        <v>-157</v>
      </c>
      <c r="J134" s="15"/>
      <c r="L134" s="28">
        <f t="shared" si="2"/>
        <v>-157</v>
      </c>
      <c r="N134" s="28">
        <v>157</v>
      </c>
    </row>
    <row r="135" spans="1:17">
      <c r="E135" t="s">
        <v>55</v>
      </c>
      <c r="G135" s="15"/>
      <c r="H135" s="44">
        <f>SUM(R37/H126)</f>
        <v>-80</v>
      </c>
      <c r="I135" s="15"/>
      <c r="J135" s="44">
        <f>SUM(R105/J126)</f>
        <v>-59.322033898305087</v>
      </c>
      <c r="L135" s="28">
        <f t="shared" si="2"/>
        <v>-139.32203389830508</v>
      </c>
      <c r="N135" s="28">
        <v>139.52000000000001</v>
      </c>
    </row>
    <row r="136" spans="1:17" ht="15.75" thickBot="1">
      <c r="G136" s="29"/>
      <c r="H136" s="29"/>
      <c r="I136" s="29"/>
      <c r="J136" s="29"/>
      <c r="L136" s="28"/>
    </row>
    <row r="137" spans="1:17" ht="16.5" thickBot="1">
      <c r="E137" t="s">
        <v>77</v>
      </c>
      <c r="G137" s="18">
        <f>SUM(G130:G135)</f>
        <v>-219.48</v>
      </c>
      <c r="H137" s="18">
        <f t="shared" ref="H137:J137" si="3">SUM(H130:H135)</f>
        <v>-339.83866666666671</v>
      </c>
      <c r="I137" s="18">
        <f t="shared" si="3"/>
        <v>-364.29499999999996</v>
      </c>
      <c r="J137" s="18">
        <f t="shared" si="3"/>
        <v>-421.77000000000004</v>
      </c>
      <c r="L137" s="39">
        <f>SUM(L130:L135)</f>
        <v>-1345.3836666666668</v>
      </c>
      <c r="M137" s="41">
        <f>SUM(M128:M135)</f>
        <v>-498.40584180790961</v>
      </c>
      <c r="N137" s="40">
        <f>SUM(L137+M137+N133+N134+N135)</f>
        <v>-1332.2695084745765</v>
      </c>
    </row>
    <row r="139" spans="1:17">
      <c r="A139" s="62">
        <v>43331</v>
      </c>
      <c r="E139" t="s">
        <v>103</v>
      </c>
      <c r="G139" s="28"/>
      <c r="H139" s="28"/>
      <c r="I139" s="28"/>
      <c r="J139" s="28"/>
      <c r="K139" s="28"/>
      <c r="L139" s="28"/>
      <c r="M139" s="28">
        <v>-48.76</v>
      </c>
      <c r="N139" s="28"/>
      <c r="O139" s="28"/>
      <c r="P139" s="28"/>
      <c r="Q139" s="28"/>
    </row>
    <row r="140" spans="1:17">
      <c r="A140" s="62">
        <v>43332</v>
      </c>
      <c r="E140" t="s">
        <v>102</v>
      </c>
      <c r="G140" s="28"/>
      <c r="H140" s="28"/>
      <c r="I140" s="28"/>
      <c r="J140" s="28"/>
      <c r="K140" s="28"/>
      <c r="L140" s="28"/>
      <c r="M140" s="28">
        <v>-72.34</v>
      </c>
      <c r="N140" s="28"/>
      <c r="O140" s="28"/>
      <c r="P140" s="28"/>
      <c r="Q140" s="28"/>
    </row>
    <row r="141" spans="1:17">
      <c r="A141" s="62">
        <v>43333</v>
      </c>
      <c r="E141" t="s">
        <v>104</v>
      </c>
      <c r="G141" s="28">
        <v>-50</v>
      </c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1:17"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1:17">
      <c r="A143" s="62">
        <v>43336</v>
      </c>
      <c r="E143" t="s">
        <v>105</v>
      </c>
      <c r="G143" s="28">
        <v>-13</v>
      </c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spans="1:17"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5:17"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5:17">
      <c r="E146" t="s">
        <v>106</v>
      </c>
      <c r="G146" s="86">
        <f>SUM(G141:G143)</f>
        <v>-63</v>
      </c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5:17"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5:17"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5:17"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5:17"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spans="5:17"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5:17"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spans="5:17"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5:17"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5:17"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5:17"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spans="5:17"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spans="5:17"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spans="5:17"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</sheetData>
  <mergeCells count="8">
    <mergeCell ref="L123:M123"/>
    <mergeCell ref="G1:M1"/>
    <mergeCell ref="G3:O3"/>
    <mergeCell ref="P3:R3"/>
    <mergeCell ref="A118:B118"/>
    <mergeCell ref="A115:C115"/>
    <mergeCell ref="A114:C114"/>
    <mergeCell ref="B9:C9"/>
  </mergeCells>
  <pageMargins left="0.7" right="0.7" top="0.75" bottom="0.75" header="0.3" footer="0.3"/>
  <pageSetup paperSize="9" orientation="portrait" horizontalDpi="0" verticalDpi="0" r:id="rId1"/>
  <ignoredErrors>
    <ignoredError sqref="L1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claubia</dc:creator>
  <cp:lastModifiedBy>claubia</cp:lastModifiedBy>
  <dcterms:created xsi:type="dcterms:W3CDTF">2018-08-11T10:41:23Z</dcterms:created>
  <dcterms:modified xsi:type="dcterms:W3CDTF">2018-08-25T17:30:21Z</dcterms:modified>
</cp:coreProperties>
</file>